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Iveta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Pol'!$A$1:$X$364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18" i="1" s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H39" i="1" s="1"/>
  <c r="I39" i="1" s="1"/>
  <c r="I43" i="1" s="1"/>
  <c r="G363" i="12"/>
  <c r="G9" i="12"/>
  <c r="I9" i="12"/>
  <c r="K9" i="12"/>
  <c r="K8" i="12" s="1"/>
  <c r="M9" i="12"/>
  <c r="O9" i="12"/>
  <c r="Q9" i="12"/>
  <c r="V9" i="12"/>
  <c r="V8" i="12" s="1"/>
  <c r="G12" i="12"/>
  <c r="I12" i="12"/>
  <c r="K12" i="12"/>
  <c r="M12" i="12"/>
  <c r="O12" i="12"/>
  <c r="Q12" i="12"/>
  <c r="V12" i="12"/>
  <c r="G15" i="12"/>
  <c r="G8" i="12" s="1"/>
  <c r="I15" i="12"/>
  <c r="K15" i="12"/>
  <c r="O15" i="12"/>
  <c r="O8" i="12" s="1"/>
  <c r="Q15" i="12"/>
  <c r="V15" i="12"/>
  <c r="G21" i="12"/>
  <c r="M21" i="12" s="1"/>
  <c r="I21" i="12"/>
  <c r="I8" i="12" s="1"/>
  <c r="K21" i="12"/>
  <c r="O21" i="12"/>
  <c r="Q21" i="12"/>
  <c r="Q8" i="12" s="1"/>
  <c r="V21" i="12"/>
  <c r="G27" i="12"/>
  <c r="I27" i="12"/>
  <c r="K27" i="12"/>
  <c r="M27" i="12"/>
  <c r="O27" i="12"/>
  <c r="Q27" i="12"/>
  <c r="V27" i="12"/>
  <c r="G78" i="12"/>
  <c r="I78" i="12"/>
  <c r="K78" i="12"/>
  <c r="M78" i="12"/>
  <c r="O78" i="12"/>
  <c r="Q78" i="12"/>
  <c r="V78" i="12"/>
  <c r="G81" i="12"/>
  <c r="M81" i="12" s="1"/>
  <c r="I81" i="12"/>
  <c r="K81" i="12"/>
  <c r="O81" i="12"/>
  <c r="Q81" i="12"/>
  <c r="V81" i="12"/>
  <c r="G84" i="12"/>
  <c r="I84" i="12"/>
  <c r="O84" i="12"/>
  <c r="Q84" i="12"/>
  <c r="G85" i="12"/>
  <c r="I85" i="12"/>
  <c r="K85" i="12"/>
  <c r="K84" i="12" s="1"/>
  <c r="M85" i="12"/>
  <c r="M84" i="12" s="1"/>
  <c r="O85" i="12"/>
  <c r="Q85" i="12"/>
  <c r="V85" i="12"/>
  <c r="V84" i="12" s="1"/>
  <c r="G89" i="12"/>
  <c r="M89" i="12" s="1"/>
  <c r="I89" i="12"/>
  <c r="I88" i="12" s="1"/>
  <c r="K89" i="12"/>
  <c r="O89" i="12"/>
  <c r="O88" i="12" s="1"/>
  <c r="Q89" i="12"/>
  <c r="Q88" i="12" s="1"/>
  <c r="V89" i="12"/>
  <c r="G92" i="12"/>
  <c r="M92" i="12" s="1"/>
  <c r="I92" i="12"/>
  <c r="K92" i="12"/>
  <c r="O92" i="12"/>
  <c r="Q92" i="12"/>
  <c r="V92" i="12"/>
  <c r="G94" i="12"/>
  <c r="I94" i="12"/>
  <c r="K94" i="12"/>
  <c r="K88" i="12" s="1"/>
  <c r="M94" i="12"/>
  <c r="O94" i="12"/>
  <c r="Q94" i="12"/>
  <c r="V94" i="12"/>
  <c r="V88" i="12" s="1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5" i="12"/>
  <c r="G104" i="12" s="1"/>
  <c r="I105" i="12"/>
  <c r="K105" i="12"/>
  <c r="M105" i="12"/>
  <c r="O105" i="12"/>
  <c r="O104" i="12" s="1"/>
  <c r="Q105" i="12"/>
  <c r="V105" i="12"/>
  <c r="G108" i="12"/>
  <c r="M108" i="12" s="1"/>
  <c r="I108" i="12"/>
  <c r="K108" i="12"/>
  <c r="O108" i="12"/>
  <c r="Q108" i="12"/>
  <c r="V108" i="12"/>
  <c r="G111" i="12"/>
  <c r="M111" i="12" s="1"/>
  <c r="I111" i="12"/>
  <c r="I104" i="12" s="1"/>
  <c r="K111" i="12"/>
  <c r="O111" i="12"/>
  <c r="Q111" i="12"/>
  <c r="Q104" i="12" s="1"/>
  <c r="V111" i="12"/>
  <c r="G113" i="12"/>
  <c r="I113" i="12"/>
  <c r="K113" i="12"/>
  <c r="K104" i="12" s="1"/>
  <c r="M113" i="12"/>
  <c r="O113" i="12"/>
  <c r="Q113" i="12"/>
  <c r="V113" i="12"/>
  <c r="V104" i="12" s="1"/>
  <c r="G116" i="12"/>
  <c r="I116" i="12"/>
  <c r="K116" i="12"/>
  <c r="M116" i="12"/>
  <c r="O116" i="12"/>
  <c r="Q116" i="12"/>
  <c r="V116" i="12"/>
  <c r="G119" i="12"/>
  <c r="O119" i="12"/>
  <c r="G120" i="12"/>
  <c r="M120" i="12" s="1"/>
  <c r="M119" i="12" s="1"/>
  <c r="I120" i="12"/>
  <c r="I119" i="12" s="1"/>
  <c r="K120" i="12"/>
  <c r="K119" i="12" s="1"/>
  <c r="O120" i="12"/>
  <c r="Q120" i="12"/>
  <c r="Q119" i="12" s="1"/>
  <c r="V120" i="12"/>
  <c r="V119" i="12" s="1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Q126" i="12"/>
  <c r="V126" i="12"/>
  <c r="G128" i="12"/>
  <c r="O128" i="12"/>
  <c r="G129" i="12"/>
  <c r="M129" i="12" s="1"/>
  <c r="M128" i="12" s="1"/>
  <c r="I129" i="12"/>
  <c r="I128" i="12" s="1"/>
  <c r="K129" i="12"/>
  <c r="K128" i="12" s="1"/>
  <c r="O129" i="12"/>
  <c r="Q129" i="12"/>
  <c r="Q128" i="12" s="1"/>
  <c r="V129" i="12"/>
  <c r="V128" i="12" s="1"/>
  <c r="I132" i="12"/>
  <c r="K132" i="12"/>
  <c r="Q132" i="12"/>
  <c r="V132" i="12"/>
  <c r="G133" i="12"/>
  <c r="G132" i="12" s="1"/>
  <c r="I133" i="12"/>
  <c r="K133" i="12"/>
  <c r="M133" i="12"/>
  <c r="M132" i="12" s="1"/>
  <c r="O133" i="12"/>
  <c r="O132" i="12" s="1"/>
  <c r="Q133" i="12"/>
  <c r="V133" i="12"/>
  <c r="G135" i="12"/>
  <c r="G136" i="12"/>
  <c r="M136" i="12" s="1"/>
  <c r="I136" i="12"/>
  <c r="I135" i="12" s="1"/>
  <c r="K136" i="12"/>
  <c r="K135" i="12" s="1"/>
  <c r="O136" i="12"/>
  <c r="Q136" i="12"/>
  <c r="Q135" i="12" s="1"/>
  <c r="V136" i="12"/>
  <c r="V135" i="12" s="1"/>
  <c r="G139" i="12"/>
  <c r="I139" i="12"/>
  <c r="K139" i="12"/>
  <c r="M139" i="12"/>
  <c r="O139" i="12"/>
  <c r="Q139" i="12"/>
  <c r="V139" i="12"/>
  <c r="G143" i="12"/>
  <c r="I143" i="12"/>
  <c r="K143" i="12"/>
  <c r="M143" i="12"/>
  <c r="O143" i="12"/>
  <c r="Q143" i="12"/>
  <c r="V143" i="12"/>
  <c r="G151" i="12"/>
  <c r="M151" i="12" s="1"/>
  <c r="I151" i="12"/>
  <c r="K151" i="12"/>
  <c r="O151" i="12"/>
  <c r="O135" i="12" s="1"/>
  <c r="Q151" i="12"/>
  <c r="V151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60" i="12"/>
  <c r="I160" i="12"/>
  <c r="K160" i="12"/>
  <c r="M160" i="12"/>
  <c r="O160" i="12"/>
  <c r="Q160" i="12"/>
  <c r="V160" i="12"/>
  <c r="G163" i="12"/>
  <c r="M163" i="12" s="1"/>
  <c r="I163" i="12"/>
  <c r="K163" i="12"/>
  <c r="O163" i="12"/>
  <c r="Q163" i="12"/>
  <c r="V163" i="12"/>
  <c r="G168" i="12"/>
  <c r="M168" i="12" s="1"/>
  <c r="I168" i="12"/>
  <c r="K168" i="12"/>
  <c r="O168" i="12"/>
  <c r="Q168" i="12"/>
  <c r="V168" i="12"/>
  <c r="I172" i="12"/>
  <c r="K172" i="12"/>
  <c r="Q172" i="12"/>
  <c r="V172" i="12"/>
  <c r="G173" i="12"/>
  <c r="G172" i="12" s="1"/>
  <c r="I173" i="12"/>
  <c r="K173" i="12"/>
  <c r="M173" i="12"/>
  <c r="M172" i="12" s="1"/>
  <c r="O173" i="12"/>
  <c r="O172" i="12" s="1"/>
  <c r="Q173" i="12"/>
  <c r="V173" i="12"/>
  <c r="G175" i="12"/>
  <c r="G176" i="12"/>
  <c r="M176" i="12" s="1"/>
  <c r="I176" i="12"/>
  <c r="I175" i="12" s="1"/>
  <c r="K176" i="12"/>
  <c r="K175" i="12" s="1"/>
  <c r="O176" i="12"/>
  <c r="Q176" i="12"/>
  <c r="Q175" i="12" s="1"/>
  <c r="V176" i="12"/>
  <c r="V175" i="12" s="1"/>
  <c r="G218" i="12"/>
  <c r="I218" i="12"/>
  <c r="K218" i="12"/>
  <c r="M218" i="12"/>
  <c r="O218" i="12"/>
  <c r="Q218" i="12"/>
  <c r="V218" i="12"/>
  <c r="G220" i="12"/>
  <c r="I220" i="12"/>
  <c r="K220" i="12"/>
  <c r="M220" i="12"/>
  <c r="O220" i="12"/>
  <c r="Q220" i="12"/>
  <c r="V220" i="12"/>
  <c r="G222" i="12"/>
  <c r="M222" i="12" s="1"/>
  <c r="I222" i="12"/>
  <c r="K222" i="12"/>
  <c r="O222" i="12"/>
  <c r="O175" i="12" s="1"/>
  <c r="Q222" i="12"/>
  <c r="V222" i="12"/>
  <c r="G256" i="12"/>
  <c r="M256" i="12" s="1"/>
  <c r="I256" i="12"/>
  <c r="K256" i="12"/>
  <c r="O256" i="12"/>
  <c r="Q256" i="12"/>
  <c r="V256" i="12"/>
  <c r="G259" i="12"/>
  <c r="I259" i="12"/>
  <c r="K259" i="12"/>
  <c r="M259" i="12"/>
  <c r="O259" i="12"/>
  <c r="Q259" i="12"/>
  <c r="V259" i="12"/>
  <c r="G263" i="12"/>
  <c r="I263" i="12"/>
  <c r="K263" i="12"/>
  <c r="M263" i="12"/>
  <c r="O263" i="12"/>
  <c r="Q263" i="12"/>
  <c r="V263" i="12"/>
  <c r="G265" i="12"/>
  <c r="O265" i="12"/>
  <c r="G266" i="12"/>
  <c r="M266" i="12" s="1"/>
  <c r="M265" i="12" s="1"/>
  <c r="I266" i="12"/>
  <c r="I265" i="12" s="1"/>
  <c r="K266" i="12"/>
  <c r="K265" i="12" s="1"/>
  <c r="O266" i="12"/>
  <c r="Q266" i="12"/>
  <c r="Q265" i="12" s="1"/>
  <c r="V266" i="12"/>
  <c r="V265" i="12" s="1"/>
  <c r="G269" i="12"/>
  <c r="I269" i="12"/>
  <c r="K269" i="12"/>
  <c r="M269" i="12"/>
  <c r="O269" i="12"/>
  <c r="Q269" i="12"/>
  <c r="V269" i="12"/>
  <c r="G272" i="12"/>
  <c r="I272" i="12"/>
  <c r="K272" i="12"/>
  <c r="M272" i="12"/>
  <c r="O272" i="12"/>
  <c r="Q272" i="12"/>
  <c r="V272" i="12"/>
  <c r="G274" i="12"/>
  <c r="O274" i="12"/>
  <c r="G275" i="12"/>
  <c r="M275" i="12" s="1"/>
  <c r="M274" i="12" s="1"/>
  <c r="I275" i="12"/>
  <c r="I274" i="12" s="1"/>
  <c r="K275" i="12"/>
  <c r="K274" i="12" s="1"/>
  <c r="O275" i="12"/>
  <c r="Q275" i="12"/>
  <c r="Q274" i="12" s="1"/>
  <c r="V275" i="12"/>
  <c r="V274" i="12" s="1"/>
  <c r="G277" i="12"/>
  <c r="I277" i="12"/>
  <c r="K277" i="12"/>
  <c r="M277" i="12"/>
  <c r="O277" i="12"/>
  <c r="Q277" i="12"/>
  <c r="V277" i="12"/>
  <c r="G281" i="12"/>
  <c r="M281" i="12" s="1"/>
  <c r="I281" i="12"/>
  <c r="I280" i="12" s="1"/>
  <c r="K281" i="12"/>
  <c r="O281" i="12"/>
  <c r="O280" i="12" s="1"/>
  <c r="Q281" i="12"/>
  <c r="Q280" i="12" s="1"/>
  <c r="V281" i="12"/>
  <c r="G283" i="12"/>
  <c r="M283" i="12" s="1"/>
  <c r="I283" i="12"/>
  <c r="K283" i="12"/>
  <c r="O283" i="12"/>
  <c r="Q283" i="12"/>
  <c r="V283" i="12"/>
  <c r="G285" i="12"/>
  <c r="I285" i="12"/>
  <c r="K285" i="12"/>
  <c r="K280" i="12" s="1"/>
  <c r="M285" i="12"/>
  <c r="O285" i="12"/>
  <c r="Q285" i="12"/>
  <c r="V285" i="12"/>
  <c r="V280" i="12" s="1"/>
  <c r="G287" i="12"/>
  <c r="I287" i="12"/>
  <c r="K287" i="12"/>
  <c r="M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I293" i="12"/>
  <c r="K293" i="12"/>
  <c r="M293" i="12"/>
  <c r="O293" i="12"/>
  <c r="Q293" i="12"/>
  <c r="V293" i="12"/>
  <c r="G295" i="12"/>
  <c r="I295" i="12"/>
  <c r="K295" i="12"/>
  <c r="M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I301" i="12"/>
  <c r="K301" i="12"/>
  <c r="M301" i="12"/>
  <c r="O301" i="12"/>
  <c r="Q301" i="12"/>
  <c r="V301" i="12"/>
  <c r="G303" i="12"/>
  <c r="I303" i="12"/>
  <c r="K303" i="12"/>
  <c r="M303" i="12"/>
  <c r="O303" i="12"/>
  <c r="Q303" i="12"/>
  <c r="V303" i="12"/>
  <c r="G306" i="12"/>
  <c r="M306" i="12" s="1"/>
  <c r="I306" i="12"/>
  <c r="I305" i="12" s="1"/>
  <c r="K306" i="12"/>
  <c r="K305" i="12" s="1"/>
  <c r="O306" i="12"/>
  <c r="Q306" i="12"/>
  <c r="Q305" i="12" s="1"/>
  <c r="V306" i="12"/>
  <c r="V305" i="12" s="1"/>
  <c r="G308" i="12"/>
  <c r="I308" i="12"/>
  <c r="K308" i="12"/>
  <c r="M308" i="12"/>
  <c r="O308" i="12"/>
  <c r="Q308" i="12"/>
  <c r="V308" i="12"/>
  <c r="G310" i="12"/>
  <c r="I310" i="12"/>
  <c r="K310" i="12"/>
  <c r="M310" i="12"/>
  <c r="O310" i="12"/>
  <c r="Q310" i="12"/>
  <c r="V310" i="12"/>
  <c r="G312" i="12"/>
  <c r="M312" i="12" s="1"/>
  <c r="I312" i="12"/>
  <c r="K312" i="12"/>
  <c r="O312" i="12"/>
  <c r="O305" i="12" s="1"/>
  <c r="Q312" i="12"/>
  <c r="V312" i="12"/>
  <c r="G314" i="12"/>
  <c r="M314" i="12" s="1"/>
  <c r="I314" i="12"/>
  <c r="K314" i="12"/>
  <c r="O314" i="12"/>
  <c r="Q314" i="12"/>
  <c r="V314" i="12"/>
  <c r="I316" i="12"/>
  <c r="K316" i="12"/>
  <c r="Q316" i="12"/>
  <c r="V316" i="12"/>
  <c r="G317" i="12"/>
  <c r="G316" i="12" s="1"/>
  <c r="I317" i="12"/>
  <c r="K317" i="12"/>
  <c r="M317" i="12"/>
  <c r="M316" i="12" s="1"/>
  <c r="O317" i="12"/>
  <c r="O316" i="12" s="1"/>
  <c r="Q317" i="12"/>
  <c r="V317" i="12"/>
  <c r="G320" i="12"/>
  <c r="O320" i="12"/>
  <c r="G321" i="12"/>
  <c r="M321" i="12" s="1"/>
  <c r="M320" i="12" s="1"/>
  <c r="I321" i="12"/>
  <c r="I320" i="12" s="1"/>
  <c r="K321" i="12"/>
  <c r="K320" i="12" s="1"/>
  <c r="O321" i="12"/>
  <c r="Q321" i="12"/>
  <c r="Q320" i="12" s="1"/>
  <c r="V321" i="12"/>
  <c r="V320" i="12" s="1"/>
  <c r="G331" i="12"/>
  <c r="I331" i="12"/>
  <c r="K331" i="12"/>
  <c r="M331" i="12"/>
  <c r="O331" i="12"/>
  <c r="Q331" i="12"/>
  <c r="V331" i="12"/>
  <c r="G333" i="12"/>
  <c r="I333" i="12"/>
  <c r="K333" i="12"/>
  <c r="M333" i="12"/>
  <c r="O333" i="12"/>
  <c r="Q333" i="12"/>
  <c r="V333" i="12"/>
  <c r="G335" i="12"/>
  <c r="O335" i="12"/>
  <c r="G336" i="12"/>
  <c r="M336" i="12" s="1"/>
  <c r="M335" i="12" s="1"/>
  <c r="I336" i="12"/>
  <c r="I335" i="12" s="1"/>
  <c r="K336" i="12"/>
  <c r="K335" i="12" s="1"/>
  <c r="O336" i="12"/>
  <c r="Q336" i="12"/>
  <c r="Q335" i="12" s="1"/>
  <c r="V336" i="12"/>
  <c r="V335" i="12" s="1"/>
  <c r="G339" i="12"/>
  <c r="G338" i="12" s="1"/>
  <c r="I339" i="12"/>
  <c r="K339" i="12"/>
  <c r="M339" i="12"/>
  <c r="O339" i="12"/>
  <c r="O338" i="12" s="1"/>
  <c r="Q339" i="12"/>
  <c r="V339" i="12"/>
  <c r="G341" i="12"/>
  <c r="M341" i="12" s="1"/>
  <c r="I341" i="12"/>
  <c r="K341" i="12"/>
  <c r="O341" i="12"/>
  <c r="Q341" i="12"/>
  <c r="V341" i="12"/>
  <c r="G343" i="12"/>
  <c r="M343" i="12" s="1"/>
  <c r="I343" i="12"/>
  <c r="I338" i="12" s="1"/>
  <c r="K343" i="12"/>
  <c r="O343" i="12"/>
  <c r="Q343" i="12"/>
  <c r="Q338" i="12" s="1"/>
  <c r="V343" i="12"/>
  <c r="G345" i="12"/>
  <c r="I345" i="12"/>
  <c r="K345" i="12"/>
  <c r="K338" i="12" s="1"/>
  <c r="M345" i="12"/>
  <c r="O345" i="12"/>
  <c r="Q345" i="12"/>
  <c r="V345" i="12"/>
  <c r="V338" i="12" s="1"/>
  <c r="G347" i="12"/>
  <c r="I347" i="12"/>
  <c r="K347" i="12"/>
  <c r="M347" i="12"/>
  <c r="O347" i="12"/>
  <c r="Q347" i="12"/>
  <c r="V347" i="12"/>
  <c r="G349" i="12"/>
  <c r="M349" i="12" s="1"/>
  <c r="I349" i="12"/>
  <c r="K349" i="12"/>
  <c r="O349" i="12"/>
  <c r="Q349" i="12"/>
  <c r="V349" i="12"/>
  <c r="G351" i="12"/>
  <c r="M351" i="12" s="1"/>
  <c r="I351" i="12"/>
  <c r="K351" i="12"/>
  <c r="O351" i="12"/>
  <c r="Q351" i="12"/>
  <c r="V351" i="12"/>
  <c r="K353" i="12"/>
  <c r="V353" i="12"/>
  <c r="G354" i="12"/>
  <c r="G353" i="12" s="1"/>
  <c r="I354" i="12"/>
  <c r="K354" i="12"/>
  <c r="M354" i="12"/>
  <c r="O354" i="12"/>
  <c r="O353" i="12" s="1"/>
  <c r="Q354" i="12"/>
  <c r="V354" i="12"/>
  <c r="G356" i="12"/>
  <c r="M356" i="12" s="1"/>
  <c r="I356" i="12"/>
  <c r="I353" i="12" s="1"/>
  <c r="K356" i="12"/>
  <c r="O356" i="12"/>
  <c r="Q356" i="12"/>
  <c r="Q353" i="12" s="1"/>
  <c r="V356" i="12"/>
  <c r="G360" i="12"/>
  <c r="M360" i="12" s="1"/>
  <c r="I360" i="12"/>
  <c r="K360" i="12"/>
  <c r="O360" i="12"/>
  <c r="Q360" i="12"/>
  <c r="V360" i="12"/>
  <c r="AE363" i="12"/>
  <c r="I20" i="1"/>
  <c r="I19" i="1"/>
  <c r="I17" i="1"/>
  <c r="I16" i="1"/>
  <c r="F43" i="1"/>
  <c r="G23" i="1" s="1"/>
  <c r="G43" i="1"/>
  <c r="H42" i="1"/>
  <c r="I42" i="1" s="1"/>
  <c r="H41" i="1"/>
  <c r="I41" i="1" s="1"/>
  <c r="H40" i="1"/>
  <c r="I69" i="1" l="1"/>
  <c r="J52" i="1" s="1"/>
  <c r="G28" i="1"/>
  <c r="G25" i="1"/>
  <c r="A25" i="1" s="1"/>
  <c r="A23" i="1"/>
  <c r="M135" i="12"/>
  <c r="M104" i="12"/>
  <c r="M305" i="12"/>
  <c r="M88" i="12"/>
  <c r="M280" i="12"/>
  <c r="M338" i="12"/>
  <c r="M353" i="12"/>
  <c r="M175" i="12"/>
  <c r="G305" i="12"/>
  <c r="AF363" i="12"/>
  <c r="G280" i="12"/>
  <c r="G88" i="12"/>
  <c r="M15" i="12"/>
  <c r="M8" i="12" s="1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65" i="1" l="1"/>
  <c r="J55" i="1"/>
  <c r="J56" i="1"/>
  <c r="J57" i="1"/>
  <c r="J58" i="1"/>
  <c r="J63" i="1"/>
  <c r="J51" i="1"/>
  <c r="J66" i="1"/>
  <c r="J68" i="1"/>
  <c r="J59" i="1"/>
  <c r="J67" i="1"/>
  <c r="J62" i="1"/>
  <c r="J54" i="1"/>
  <c r="J53" i="1"/>
  <c r="J61" i="1"/>
  <c r="J50" i="1"/>
  <c r="J64" i="1"/>
  <c r="J60" i="1"/>
  <c r="A26" i="1"/>
  <c r="G26" i="1"/>
  <c r="G24" i="1"/>
  <c r="A24" i="1"/>
  <c r="J69" i="1" l="1"/>
  <c r="A27" i="1"/>
  <c r="G29" i="1" s="1"/>
  <c r="G27" i="1" s="1"/>
  <c r="A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Marečková Anna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<sst xmlns="http://schemas.openxmlformats.org/spreadsheetml/2006/main" count="1239" uniqueCount="442">
  <si>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</si>
  <si>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</si>
  <si>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</si>
  <si>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</si>
  <si>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</si>
  <si>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</si>
  <si>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</si>
  <si>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</si>
  <si>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</si>
  <si>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</si>
  <si>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</si>
  <si>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</si>
  <si>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</si>
  <si>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</si>
  <si>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</si>
  <si>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</si>
  <si>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</si>
  <si>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</si>
  <si>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</si>
  <si>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</si>
  <si>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</si>
  <si>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</si>
  <si>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</si>
  <si>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</si>
  <si>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</si>
  <si>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</si>
  <si>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</si>
  <si>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</si>
  <si>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</si>
  <si>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</si>
  <si>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</si>
  <si>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</si>
  <si>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</si>
  <si>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</si>
  <si>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</si>
  <si>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</si>
  <si>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</si>
  <si>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</si>
  <si>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</si>
  <si>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</si>
  <si>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</si>
  <si>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</si>
  <si>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</si>
  <si>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</si>
  <si>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práce</t>
  </si>
  <si>
    <t>SO 01</t>
  </si>
  <si>
    <t>Hlavní objekt</t>
  </si>
  <si>
    <t>Objekt:</t>
  </si>
  <si>
    <t>Rozpočet:</t>
  </si>
  <si>
    <t>Marečková</t>
  </si>
  <si>
    <t>sdfsdf</t>
  </si>
  <si>
    <t>OSM MMB</t>
  </si>
  <si>
    <t>112/2019</t>
  </si>
  <si>
    <t>OPRAVY PROSTOR POD RAMPOU KOSTELA SV. MICHALA, BRNO</t>
  </si>
  <si>
    <t>Stavba</t>
  </si>
  <si>
    <t>Stavební objekt</t>
  </si>
  <si>
    <t>Celkem za stavbu</t>
  </si>
  <si>
    <t>CZK</t>
  </si>
  <si>
    <t>Rekapitulace dílů</t>
  </si>
  <si>
    <t>Typ dílu</t>
  </si>
  <si>
    <t>2</t>
  </si>
  <si>
    <t>Základy a zvláštní zakládání</t>
  </si>
  <si>
    <t>4</t>
  </si>
  <si>
    <t>Vodorovné konstrukce</t>
  </si>
  <si>
    <t>6</t>
  </si>
  <si>
    <t>Úpravy povrchu, podlahy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</si>
  <si>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</si>
  <si>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</si>
  <si>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</si>
  <si>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</si>
  <si>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</si>
  <si>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</si>
  <si>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</si>
  <si>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</si>
  <si>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</si>
  <si>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</si>
  <si>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</si>
  <si>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</si>
  <si>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</si>
  <si>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</si>
  <si>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</si>
  <si>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</si>
  <si>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</si>
  <si>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</si>
  <si>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766</t>
  </si>
  <si>
    <t>Konstrukce truhlářské</t>
  </si>
  <si>
    <t>767</t>
  </si>
  <si>
    <t>Konstrukce zámečnické</t>
  </si>
  <si>
    <t>782</t>
  </si>
  <si>
    <t>Konstrukce z přírodního kamene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</si>
  <si>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</si>
  <si>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</si>
  <si>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</si>
  <si>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</si>
  <si>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</si>
  <si>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</si>
  <si>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</si>
  <si>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</si>
  <si>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</si>
  <si>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</si>
  <si>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</si>
  <si>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</si>
  <si>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</si>
  <si>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</si>
  <si>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</si>
  <si>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</si>
  <si>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</si>
  <si>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</si>
  <si>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</si>
  <si>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</si>
  <si>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</si>
  <si>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</si>
  <si>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</si>
  <si>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</si>
  <si>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</si>
  <si>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</si>
  <si>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</si>
  <si>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</si>
  <si>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</si>
  <si>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</si>
  <si>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</si>
  <si>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</si>
  <si>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</si>
  <si>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</si>
  <si>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</si>
  <si>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</si>
  <si>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</si>
  <si>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273313511R00</t>
  </si>
  <si>
    <t xml:space="preserve">Beton základových desek prostý C 12/15 </t>
  </si>
  <si>
    <t>m3</t>
  </si>
  <si>
    <t>Vlastní</t>
  </si>
  <si>
    <t>Indiv</t>
  </si>
  <si>
    <t>Práce</t>
  </si>
  <si>
    <t>POL1_</t>
  </si>
  <si>
    <t>S1 : (30,3+4,5+14,1+1,4+2+3,7+2,2+4,8+8,2+30)*0,1</t>
  </si>
  <si>
    <t>VV</t>
  </si>
  <si>
    <t>SPU</t>
  </si>
  <si>
    <t>281606111R00</t>
  </si>
  <si>
    <t>Beztlaková chem.injektáž zdiva cihlového tl. 30 cm dle PD</t>
  </si>
  <si>
    <t>m</t>
  </si>
  <si>
    <t>vodorovná : 1,28+1,37+1,53+2+2,15+1+1</t>
  </si>
  <si>
    <t>281606112R00</t>
  </si>
  <si>
    <t>Beztlaková chem.injektáž zdiva cihlového tl. 45 cm dle PD</t>
  </si>
  <si>
    <t>vodorovná : 0,7+2,25+2,55+1,92+6,7+2,05+1,4+3,95+13,4+3+0,63+1,52+0,82+1+0,7+2,7</t>
  </si>
  <si>
    <t>1,7+1,1+1,7+1,03+1,1+0,835</t>
  </si>
  <si>
    <t>0,3*10</t>
  </si>
  <si>
    <t>0,7*8</t>
  </si>
  <si>
    <t>281606114R00</t>
  </si>
  <si>
    <t>Beztlaková chem.injektáž zdiva cihlového tl. 90 cm dle PD</t>
  </si>
  <si>
    <t>vodorovná : 1,1+0,85+0,85+0,85+2,98+1,69+0,85+1,1+1+1</t>
  </si>
  <si>
    <t>1,15+1,75</t>
  </si>
  <si>
    <t>svislá : 0,3*9</t>
  </si>
  <si>
    <t>0,7*16</t>
  </si>
  <si>
    <t>289902111R00</t>
  </si>
  <si>
    <t>Otlučení nebo odsekání omítek stěn</t>
  </si>
  <si>
    <t>m2</t>
  </si>
  <si>
    <t>1.01 : (7,1*2+3,85*2)*1,9</t>
  </si>
  <si>
    <t>odpočet otvorů : -1,7*1,1</t>
  </si>
  <si>
    <t>-1,1*1,1</t>
  </si>
  <si>
    <t>-1,5*2,2</t>
  </si>
  <si>
    <t>-0,9*2</t>
  </si>
  <si>
    <t>-0,7*2</t>
  </si>
  <si>
    <t>čela kleneb : 2,6+2+0,75</t>
  </si>
  <si>
    <t>ostění+nadpraží : (1,1*2+1,7)*0,5</t>
  </si>
  <si>
    <t>(1,1*2+1,1)*0,8</t>
  </si>
  <si>
    <t>(2,2*2+1,5)*0,8</t>
  </si>
  <si>
    <t>(2*2+0,9)*0,45</t>
  </si>
  <si>
    <t>1.02 : (2,75+1,55+2,25+0,7+1,05)*2,45</t>
  </si>
  <si>
    <t>odpočet otvorů : -0,7*2</t>
  </si>
  <si>
    <t>ostění+nadpraží : (2*2+0,7)*0,4</t>
  </si>
  <si>
    <t>1.04 : (4,75*2+3,15*2+0,4*2-1+0,3*2+0,5*2)*1,9+(0,4*2+0,3*2+3,15+0,9*2+0,7)*(2,55-1,9)</t>
  </si>
  <si>
    <t>odpočet otvorů : -0,9*2*2</t>
  </si>
  <si>
    <t>-1,7*1,1</t>
  </si>
  <si>
    <t>ostění+nadpraží : (1,1*2+1,7)*0,225</t>
  </si>
  <si>
    <t>čela kleneb : 2,8</t>
  </si>
  <si>
    <t>1.05 včetně omítky pod obklady : (0,9*2+1,55)*1,9+1,55*2,2</t>
  </si>
  <si>
    <t>čela kleneb : 0,7</t>
  </si>
  <si>
    <t>1.06 : (0,45*2+1,4*2+1)*1,9</t>
  </si>
  <si>
    <t>odpočet otvorů : -0,7*2*2</t>
  </si>
  <si>
    <t>čela kleneb : 0,65</t>
  </si>
  <si>
    <t>1.07 : (2+0,4*2+1+0,485+0,715+2+0,59)*2,3</t>
  </si>
  <si>
    <t>čela kleneb : 0,5</t>
  </si>
  <si>
    <t>ostění+nadpraží : (1,1*2+1,1)*0,425</t>
  </si>
  <si>
    <t>(2*2+0,7)*0,2</t>
  </si>
  <si>
    <t>1.08 : (0,9*2+2,4*2)*1,9</t>
  </si>
  <si>
    <t>odpočet otvorů : -0,9*2</t>
  </si>
  <si>
    <t>čela kleneb : 0,6</t>
  </si>
  <si>
    <t>1.09 : (2,5*2+1,25)*1,9+(0,65*2+2,1)*2,3</t>
  </si>
  <si>
    <t>-0,9*2*3</t>
  </si>
  <si>
    <t>čela kleneb : 1,3</t>
  </si>
  <si>
    <t>ostění+nadpraží : (1,1*2+1,7)*0,3</t>
  </si>
  <si>
    <t>(2*2+0,9)*0,3</t>
  </si>
  <si>
    <t>1.10 : (2,5*2+2,5*2+0,7*2)*1,9</t>
  </si>
  <si>
    <t>čela kleneb : 1,2</t>
  </si>
  <si>
    <t>ostění+nadpraží : (2*2+0,9)*4</t>
  </si>
  <si>
    <t>1.11 : (2,5*2+0,5*2+7,07*2+0,7*8)*2</t>
  </si>
  <si>
    <t>čela kleneb : 3,5</t>
  </si>
  <si>
    <t>ostění+nadpraží : (2*2+0,9)*0,4</t>
  </si>
  <si>
    <t>289902211R00</t>
  </si>
  <si>
    <t>Otlučení nebo odsekání omítek líce kleneb</t>
  </si>
  <si>
    <t>30,3+4,5+14,1+1,4+2+3,7+2,2+4,8+8,2+30</t>
  </si>
  <si>
    <t>289970111R00</t>
  </si>
  <si>
    <t>Vrstva geotextilie Geofiltex 300g/m2</t>
  </si>
  <si>
    <t>S1 : (30,3+4,5+14,1+1,4+2+3,7+2,2+4,8+8,2+30)</t>
  </si>
  <si>
    <t>430000000RAA</t>
  </si>
  <si>
    <t>Stupeň betonový 30 x 15 cm, včetně bednění na přímém schodišti</t>
  </si>
  <si>
    <t>Agregovaná položka</t>
  </si>
  <si>
    <t>POL2_</t>
  </si>
  <si>
    <t>pozn.05 : 0,9</t>
  </si>
  <si>
    <t>601016103PC01</t>
  </si>
  <si>
    <t>Postřik stropů a kleneb sanační dle PD 5. bod sanací</t>
  </si>
  <si>
    <t>(30,3+4,5+14,1+1,4+2+3,7+2,2+4,8+8,2+30)*1,1</t>
  </si>
  <si>
    <t>601022122PC02</t>
  </si>
  <si>
    <t>Omítka stropů a kleneb sanační jádrová dle PD 5. bod sanací</t>
  </si>
  <si>
    <t>601022151PC03</t>
  </si>
  <si>
    <t>Štuk na stropech a kleneb sanační dle PD 5. bod sanací</t>
  </si>
  <si>
    <t>602011105PC01</t>
  </si>
  <si>
    <t>Postřik maltou sanační dle PD 5. bod sanací</t>
  </si>
  <si>
    <t>602011121PC02</t>
  </si>
  <si>
    <t>Omítka jádrová sanační dle PD 5. bod sanací</t>
  </si>
  <si>
    <t>602011152PC03</t>
  </si>
  <si>
    <t>Štuk na stěnách sanační dle PD 5. bod sanací</t>
  </si>
  <si>
    <t>jádrová : 259,02950</t>
  </si>
  <si>
    <t>odpočet obklad : -33,28</t>
  </si>
  <si>
    <t>631312511RM1</t>
  </si>
  <si>
    <t xml:space="preserve">Mazanina betonová tl. 5 - 8 cm C 12/15 z betonu prostého </t>
  </si>
  <si>
    <t>S1 : (30,3+4,5+14,1+1,4+2+3,7+2,2+4,8+8,2+30)*0,05</t>
  </si>
  <si>
    <t>631312611R00</t>
  </si>
  <si>
    <t>Mazanina betonová tl. 5 - 8 cm C 16/20</t>
  </si>
  <si>
    <t>S1 : (30,3+4,5+14,1+1,4+2+3,7+2,2+4,8+8,2+30)*0,055</t>
  </si>
  <si>
    <t>631319171R00</t>
  </si>
  <si>
    <t>Příplatek za stržení povrchu mazaniny tl. 8 cm</t>
  </si>
  <si>
    <t>631361921RT2</t>
  </si>
  <si>
    <t>Výztuž mazanin svařovanou sítí průměr drátu  5,0, oka 100/100 mm KD35</t>
  </si>
  <si>
    <t>t</t>
  </si>
  <si>
    <t>S1 : (30,3+4,5+14,1+1,4+2+3,7+2,2+4,8+8,2+30)*3,08*1,3/1000</t>
  </si>
  <si>
    <t>632411110R00</t>
  </si>
  <si>
    <t>Samonivelační stěrka,ruč.zpracování tl.10 mm</t>
  </si>
  <si>
    <t>S1 : 30,3+4,5+14,1+1,4+2+3,7+2,2+4,8+8,2+30</t>
  </si>
  <si>
    <t>642942111R00</t>
  </si>
  <si>
    <t>Osazení zárubní dveřních ocelových, pl. do 2,5 m2</t>
  </si>
  <si>
    <t>kus</t>
  </si>
  <si>
    <t>600 : 2+1+1</t>
  </si>
  <si>
    <t>800 : 3+1+1</t>
  </si>
  <si>
    <t>553313302R</t>
  </si>
  <si>
    <t>Skrytá zárubeň 600/1970 mm, komaxit RAL pro otočné dveře jednokřídlé 40/00</t>
  </si>
  <si>
    <t>Specifikace</t>
  </si>
  <si>
    <t>POL3_</t>
  </si>
  <si>
    <t>553313322R</t>
  </si>
  <si>
    <t>Skrytá zárubeň 800/1970 mm, komaxit RAL pro otočné dveře jednokřídlé 40/00</t>
  </si>
  <si>
    <t>941955002R00</t>
  </si>
  <si>
    <t>Lešení lehké pomocné, výška podlahy do 1,9 m</t>
  </si>
  <si>
    <t>952901111R00</t>
  </si>
  <si>
    <t>Vyčištění budov o výšce podlaží do 4 m</t>
  </si>
  <si>
    <t>962031116R00</t>
  </si>
  <si>
    <t>Bourání příček z cihel pálených plných tl. 140 mm</t>
  </si>
  <si>
    <t>1.01 : (2,5+0,3+0,45+0,3)*1,2</t>
  </si>
  <si>
    <t>962084121R00</t>
  </si>
  <si>
    <t>Bourání příček deskových,sádrokartonových tl. 5 cm</t>
  </si>
  <si>
    <t>pozn.1 : 1,46*2,4</t>
  </si>
  <si>
    <t>-0,65*2</t>
  </si>
  <si>
    <t>965043421RT1</t>
  </si>
  <si>
    <t>Bourání podkladů bet., potěr tl. 15 cm, pl.1 m2 mazanina tl. 10 - 15 cm s potěrem</t>
  </si>
  <si>
    <t xml:space="preserve">pozn.03 : </t>
  </si>
  <si>
    <t>1.01 : 1,2*0,6*0,15</t>
  </si>
  <si>
    <t>1,2*0,6*0,15</t>
  </si>
  <si>
    <t>1.10 : 2,15*0,15*0,15</t>
  </si>
  <si>
    <t>1.11 : 0,7*1,53*0,1+1,53*0,35*0,15</t>
  </si>
  <si>
    <t>0,7*1,28*0,1</t>
  </si>
  <si>
    <t>965043421RT2</t>
  </si>
  <si>
    <t>Bourání podkladů bet., potěr tl. 15 cm, pl.1 m2 mazanina tl. 15 - 20 cm s potěrem</t>
  </si>
  <si>
    <t>(30,3+4,5+14,1+1,4+2+3,7+2,2+4,8+8,2+30)*0,2</t>
  </si>
  <si>
    <t>968061125R00</t>
  </si>
  <si>
    <t>Vyvěšení dřevěných dveřních křídel pl. do 2 m2</t>
  </si>
  <si>
    <t>968072455R00</t>
  </si>
  <si>
    <t>Vybourání kovových dveřních zárubní pl. do 2 m2</t>
  </si>
  <si>
    <t>0,7*2*4</t>
  </si>
  <si>
    <t>0,9*2*5</t>
  </si>
  <si>
    <t>968072456R00</t>
  </si>
  <si>
    <t>Vybourání kovových dveřních zárubní pl. nad 2 m2</t>
  </si>
  <si>
    <t>1,5*2,2</t>
  </si>
  <si>
    <t>978059531R00</t>
  </si>
  <si>
    <t>Odsekání vnitřních obkladů stěn nad 2 m2</t>
  </si>
  <si>
    <t>1.05 : (0,9*2+1,55*2-0,9)*1,5</t>
  </si>
  <si>
    <t>1.07 : (2+0,4*2+1+0,485+0,715+2+0,59+0,2+0,3)*1,5</t>
  </si>
  <si>
    <t>1.08 : (0,9*2+2,4*2-0,9)*1,5</t>
  </si>
  <si>
    <t>900      RT1</t>
  </si>
  <si>
    <t>HZS Práce v tarifní třídě 4</t>
  </si>
  <si>
    <t>h</t>
  </si>
  <si>
    <t>HZS</t>
  </si>
  <si>
    <t>POL10_</t>
  </si>
  <si>
    <t>bourací práce neobsažené v PD a VV : 8*2</t>
  </si>
  <si>
    <t>vyklizení objektu : 8</t>
  </si>
  <si>
    <t>999281145R00</t>
  </si>
  <si>
    <t>Přesun hmot pro opravy a údržbu do v. 6 m, nošením</t>
  </si>
  <si>
    <t>POL1_1</t>
  </si>
  <si>
    <t>711PC03a</t>
  </si>
  <si>
    <t>Penetrace podkladu pod hydroizolační nátěr,vč.dod.dle PD 3.bod sanací</t>
  </si>
  <si>
    <t>1.01 : (3,85*2+7,1)*1,9+(7,1+0,6*4+0,8*2)*1,2</t>
  </si>
  <si>
    <t>ostění+nadpraží : (0,9+2*2)*0,45</t>
  </si>
  <si>
    <t>ostění+nadpraží : (0,8+2*2)*0,45</t>
  </si>
  <si>
    <t>1.04 : (4,75*2-1+3,15+0,4*2+0,3*2+0,7)*1,9+2,17*1,2+(3,15+0,4*2+0,3*2+0,7+0,9*2)*(2,55-1,9)</t>
  </si>
  <si>
    <t>ostění+nadpraží : 0,5*2+1,2</t>
  </si>
  <si>
    <t>čela kleneb : 2</t>
  </si>
  <si>
    <t>1.05 : (1,55+0,9*2)*1,9+1,55*2,2</t>
  </si>
  <si>
    <t>1.06 : (0,45*2+1,4*2+1)*2,2</t>
  </si>
  <si>
    <t>1.07 : (2+0,4*2+0,2+0,3+1+0,485+0,715+0,59)*2,4</t>
  </si>
  <si>
    <t>2*1,2</t>
  </si>
  <si>
    <t>ostění : 0,425*1,2*2</t>
  </si>
  <si>
    <t>1.08 : (0,9*2+2,4)*2,2+2,4*2</t>
  </si>
  <si>
    <t>1.09 : (1,25+2,5*2)*2,2+0,65*2*2,4+2,1*1,2</t>
  </si>
  <si>
    <t>ostění : 0,3*1,2*2</t>
  </si>
  <si>
    <t>0,4*2,2</t>
  </si>
  <si>
    <t>1.10 : (2,5+2,5*2+0,2*2)*1,9+2,15*1,5</t>
  </si>
  <si>
    <t>1.11 : (2,5+2,5+0,5+7,07+2,5)*2,3+(7,07+0,7*8)*1,2</t>
  </si>
  <si>
    <t>Mezisoučet</t>
  </si>
  <si>
    <t>pod úroveň podlahy : 115,48*(0,2+0,2)</t>
  </si>
  <si>
    <t>rezerva : 20</t>
  </si>
  <si>
    <t>711PC03b</t>
  </si>
  <si>
    <t>Hydroizolační povlak - nátěr adhézní dle PD 3.bod sanací</t>
  </si>
  <si>
    <t>711PC04</t>
  </si>
  <si>
    <t>Hydroizolační povlak - nátěr nebo stěrka dle PD 4.bod sanací</t>
  </si>
  <si>
    <t>711PC07</t>
  </si>
  <si>
    <t>Izolační fabion podlaha - stěna dle PD 7.bod sanací</t>
  </si>
  <si>
    <t>1.01 : (7,1*2+3,85*2)</t>
  </si>
  <si>
    <t>ostění : 0,6*4+0,8*2+0,5*2</t>
  </si>
  <si>
    <t>odpočet otvorů : -(0,7+0,9)</t>
  </si>
  <si>
    <t>1.02 : (2,75+1,55+2,25+0,7+1,05)</t>
  </si>
  <si>
    <t/>
  </si>
  <si>
    <t>ostění : 0,4*2</t>
  </si>
  <si>
    <t>1.03 : 1+1,05+1</t>
  </si>
  <si>
    <t>odpočet otvorů : -0,7</t>
  </si>
  <si>
    <t>ostění : 0,2*2</t>
  </si>
  <si>
    <t>1.04 : (4,75*2+3,15*2+0,4*2-1+0,3*2+0,5*2)</t>
  </si>
  <si>
    <t>ostění : 0,225*2</t>
  </si>
  <si>
    <t>1.05 : (0,9*2+1,55*2)</t>
  </si>
  <si>
    <t>1.06 : (0,45*2+1,4*2+1)</t>
  </si>
  <si>
    <t>1.07 : (2+0,4*2+1+0,485+0,715+2+0,59)</t>
  </si>
  <si>
    <t>1.08 : (0,9*2+2,4*2)</t>
  </si>
  <si>
    <t>odpočet otvorů : -0,9</t>
  </si>
  <si>
    <t>1.09 : (2,5*2+1,25)+(0,65*2+2,1)</t>
  </si>
  <si>
    <t>-0,7</t>
  </si>
  <si>
    <t>ostěn : 0,3*2</t>
  </si>
  <si>
    <t>1.10 : (2,5*2+2,5*2+0,7*2)</t>
  </si>
  <si>
    <t>1.11 : (2,5*2+0,5*2+7,07*2+0,7*8)</t>
  </si>
  <si>
    <t>711PC08</t>
  </si>
  <si>
    <t>Hydroizolační stěrka včetně penetrace dle PD 8.bod sanací</t>
  </si>
  <si>
    <t>711210020RA0</t>
  </si>
  <si>
    <t>Stěrka hydroizolační těsnicí hmotou</t>
  </si>
  <si>
    <t>podlaha : 1,4+3,7+2,2</t>
  </si>
  <si>
    <t>stěny pod obklad : 33,28</t>
  </si>
  <si>
    <t>998711101R00</t>
  </si>
  <si>
    <t>Přesun hmot pro izolace proti vodě, výšky do 6 m</t>
  </si>
  <si>
    <t>POL1_7</t>
  </si>
  <si>
    <t>713121111R00</t>
  </si>
  <si>
    <t>Izolace tepelná podlah na sucho, jednovrstvá</t>
  </si>
  <si>
    <t>28375460R</t>
  </si>
  <si>
    <t>Polystyren extrudovaný XPS</t>
  </si>
  <si>
    <t>101,2*0,06*1,05</t>
  </si>
  <si>
    <t>998713101R00</t>
  </si>
  <si>
    <t>Přesun hmot pro izolace tepelné, výšky do 6 m</t>
  </si>
  <si>
    <t>Zdravotechnická instalace - VIZ SAMOSTATNÝ ROZPOČET</t>
  </si>
  <si>
    <t>kpl</t>
  </si>
  <si>
    <t>900      RT3</t>
  </si>
  <si>
    <t>HZS Práce v tarifní třídě 6</t>
  </si>
  <si>
    <t>pozn.ZTI ve stavební části : 8*2</t>
  </si>
  <si>
    <t>766661112R00</t>
  </si>
  <si>
    <t>Montáž dveří do zárubně,otevíravých 1kř.do 0,8 m</t>
  </si>
  <si>
    <t>766670021R00</t>
  </si>
  <si>
    <t>Montáž kliky a štítku</t>
  </si>
  <si>
    <t>54914624R</t>
  </si>
  <si>
    <t>Dveřní kování dle PD</t>
  </si>
  <si>
    <t>61165001RX</t>
  </si>
  <si>
    <t>Dveře vnitřní laminované plné 1kř. 60x197 cm dále dle PD</t>
  </si>
  <si>
    <t>61165003RX</t>
  </si>
  <si>
    <t>Dveře vnitřní laminované plné 1kř. 80x197 cm dále dle PD</t>
  </si>
  <si>
    <t>766PC</t>
  </si>
  <si>
    <t>Doplňky k vnitřním dveřím (mřížky, práh apod.)</t>
  </si>
  <si>
    <t>766PC1</t>
  </si>
  <si>
    <t>D+M okno profil EURO, 1750/1200mm dle PD T07</t>
  </si>
  <si>
    <t>ks</t>
  </si>
  <si>
    <t>766PC2</t>
  </si>
  <si>
    <t>D+M okno profil EURO, 1150/1200mm dle PD T08</t>
  </si>
  <si>
    <t>766PC3</t>
  </si>
  <si>
    <t>D+M dveře vstupní profil EURO, 1500/2200mm dle PD T09</t>
  </si>
  <si>
    <t>766PC4</t>
  </si>
  <si>
    <t>D+M okno profil EURO, 1750/1200mm dle PD T10</t>
  </si>
  <si>
    <t>766PC5</t>
  </si>
  <si>
    <t>D+M okno profil EURO, 1150/1200mm dle PD T11</t>
  </si>
  <si>
    <t>766PC6</t>
  </si>
  <si>
    <t>D+M okno profil EURO, 1750/1200mm dle PD T12</t>
  </si>
  <si>
    <t>767PC1</t>
  </si>
  <si>
    <t>D+M poklop pro šachtu 600x600mm, dále dle PD Z07</t>
  </si>
  <si>
    <t>767PC2</t>
  </si>
  <si>
    <t>D+M VZT potrubí dle PD dl.5,08m + 3 mřížky Z08</t>
  </si>
  <si>
    <t>767PC3</t>
  </si>
  <si>
    <t>D+M revizní dvířka 400x400mm dle PD včetně PÚ Z09</t>
  </si>
  <si>
    <t>767PC4</t>
  </si>
  <si>
    <t>D+M revizní dvířka 400x200mm dle PD včetně PÚ Z10</t>
  </si>
  <si>
    <t>767PC5</t>
  </si>
  <si>
    <t>D+M madlo dl.4,2 dle PD Z11</t>
  </si>
  <si>
    <t>pozn. 04 : 8*2</t>
  </si>
  <si>
    <t>783201811R00</t>
  </si>
  <si>
    <t>Odstranění nátěrů z kovových konstrukcí oškrábáním</t>
  </si>
  <si>
    <t>Z01-06 : 1,8*1,2</t>
  </si>
  <si>
    <t>1,2*1,2</t>
  </si>
  <si>
    <t>0,53*1,62</t>
  </si>
  <si>
    <t>1,8*1,2</t>
  </si>
  <si>
    <t>kov. mříže : 10,21860*2</t>
  </si>
  <si>
    <t>783222931RT1</t>
  </si>
  <si>
    <t>Údržba, nátěr syntetický kov.konstr. 2x 2 v1 na železo S 2160</t>
  </si>
  <si>
    <t>783228990R00</t>
  </si>
  <si>
    <t>Údržba, příplatek za syntetický nátěr, pevné mříže</t>
  </si>
  <si>
    <t>Elektromontáže - VIZ SAMOSTATNÝ ROZPOČET</t>
  </si>
  <si>
    <t>979990162R00</t>
  </si>
  <si>
    <t>Poplatek za skládku suti - dřevo+sklo odhad</t>
  </si>
  <si>
    <t>979017111R00</t>
  </si>
  <si>
    <t>Svislé přemístění suti nošením na H do 3,5 m</t>
  </si>
  <si>
    <t>POL1_9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</si>
  <si>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</si>
  <si>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</si>
  <si>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</si>
  <si>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</si>
  <si>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</si>
  <si>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</si>
  <si>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</si>
  <si>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</si>
  <si>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</si>
  <si>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</si>
  <si>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005211030R</t>
  </si>
  <si>
    <t xml:space="preserve">Dočasná dopravní opatření </t>
  </si>
  <si>
    <t>Soubor</t>
  </si>
  <si>
    <t>VRN</t>
  </si>
  <si>
    <t>POL99_8</t>
  </si>
  <si>
    <t>005211040R</t>
  </si>
  <si>
    <t>Užívání veřejných ploch a prostranství</t>
  </si>
  <si>
    <t>jen za vyřízení bez poplatku : 1</t>
  </si>
  <si>
    <t xml:space="preserve">město je osvobozeno od poplatku : </t>
  </si>
  <si>
    <t>005241010R</t>
  </si>
  <si>
    <t xml:space="preserve">Dokumentace skutečného provedení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</si>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</sst>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.brno.cz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52</v>
      </c>
      <c r="E2" s="115" t="s">
        <v>53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4292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SUMIF(F50:F68,A16,I50:I68)+SUMIF(F50:F68,"PSU",I50:I68)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SUMIF(F50:F68,A17,I50:I68)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SUMIF(F50:F68,A18,I50:I68)</f>
        <v>0</v>
      </c>
      <c r="J18" s="85"/>
    </row>
    <row r="19" spans="1:10" ht="23.25" customHeight="1" x14ac:dyDescent="0.2">
      <c r="A19" s="196" t="s">
        <v>98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SUMIF(F50:F68,A19,I50:I68)</f>
        <v>0</v>
      </c>
      <c r="J19" s="85"/>
    </row>
    <row r="20" spans="1:10" ht="23.25" customHeight="1" x14ac:dyDescent="0.2">
      <c r="A20" s="196" t="s">
        <v>97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SUMIF(F50:F68,A20,I50:I68)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 t="s">
        <v>50</v>
      </c>
      <c r="E34" s="104"/>
      <c r="G34" s="105" t="s">
        <v>51</v>
      </c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54</v>
      </c>
      <c r="C39" s="148"/>
      <c r="D39" s="148"/>
      <c r="E39" s="148"/>
      <c r="F39" s="149">
        <f>'SO 01 01 Pol'!AE363</f>
        <v>0</v>
      </c>
      <c r="G39" s="150">
        <f>'SO 01 01 Pol'!AF363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55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01 01 Pol'!AE363</f>
        <v>0</v>
      </c>
      <c r="G41" s="156">
        <f>'SO 01 01 Pol'!AF363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01 01 Pol'!AE363</f>
        <v>0</v>
      </c>
      <c r="G42" s="151">
        <f>'SO 01 01 Pol'!AF363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56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58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59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60</v>
      </c>
      <c r="C50" s="185" t="s">
        <v>61</v>
      </c>
      <c r="D50" s="186"/>
      <c r="E50" s="186"/>
      <c r="F50" s="192" t="s">
        <v>24</v>
      </c>
      <c r="G50" s="193"/>
      <c r="H50" s="193"/>
      <c r="I50" s="193">
        <f>'SO 01 01 Pol'!G8</f>
        <v>0</v>
      </c>
      <c r="J50" s="190" t="str">
        <f>IF(I69=0,"",I50/I69*100)</f>
        <v/>
      </c>
    </row>
    <row r="51" spans="1:10" ht="36.75" customHeight="1" x14ac:dyDescent="0.2">
      <c r="A51" s="179"/>
      <c r="B51" s="184" t="s">
        <v>62</v>
      </c>
      <c r="C51" s="185" t="s">
        <v>63</v>
      </c>
      <c r="D51" s="186"/>
      <c r="E51" s="186"/>
      <c r="F51" s="192" t="s">
        <v>24</v>
      </c>
      <c r="G51" s="193"/>
      <c r="H51" s="193"/>
      <c r="I51" s="193">
        <f>'SO 01 01 Pol'!G84</f>
        <v>0</v>
      </c>
      <c r="J51" s="190" t="str">
        <f>IF(I69=0,"",I51/I69*100)</f>
        <v/>
      </c>
    </row>
    <row r="52" spans="1:10" ht="36.75" customHeight="1" x14ac:dyDescent="0.2">
      <c r="A52" s="179"/>
      <c r="B52" s="184" t="s">
        <v>64</v>
      </c>
      <c r="C52" s="185" t="s">
        <v>65</v>
      </c>
      <c r="D52" s="186"/>
      <c r="E52" s="186"/>
      <c r="F52" s="192" t="s">
        <v>24</v>
      </c>
      <c r="G52" s="193"/>
      <c r="H52" s="193"/>
      <c r="I52" s="193">
        <f>'SO 01 01 Pol'!G88</f>
        <v>0</v>
      </c>
      <c r="J52" s="190" t="str">
        <f>IF(I69=0,"",I52/I69*100)</f>
        <v/>
      </c>
    </row>
    <row r="53" spans="1:10" ht="36.75" customHeight="1" x14ac:dyDescent="0.2">
      <c r="A53" s="179"/>
      <c r="B53" s="184" t="s">
        <v>66</v>
      </c>
      <c r="C53" s="185" t="s">
        <v>67</v>
      </c>
      <c r="D53" s="186"/>
      <c r="E53" s="186"/>
      <c r="F53" s="192" t="s">
        <v>24</v>
      </c>
      <c r="G53" s="193"/>
      <c r="H53" s="193"/>
      <c r="I53" s="193">
        <f>'SO 01 01 Pol'!G104</f>
        <v>0</v>
      </c>
      <c r="J53" s="190" t="str">
        <f>IF(I69=0,"",I53/I69*100)</f>
        <v/>
      </c>
    </row>
    <row r="54" spans="1:10" ht="36.75" customHeight="1" x14ac:dyDescent="0.2">
      <c r="A54" s="179"/>
      <c r="B54" s="184" t="s">
        <v>68</v>
      </c>
      <c r="C54" s="185" t="s">
        <v>69</v>
      </c>
      <c r="D54" s="186"/>
      <c r="E54" s="186"/>
      <c r="F54" s="192" t="s">
        <v>24</v>
      </c>
      <c r="G54" s="193"/>
      <c r="H54" s="193"/>
      <c r="I54" s="193">
        <f>'SO 01 01 Pol'!G119</f>
        <v>0</v>
      </c>
      <c r="J54" s="190" t="str">
        <f>IF(I69=0,"",I54/I69*100)</f>
        <v/>
      </c>
    </row>
    <row r="55" spans="1:10" ht="36.75" customHeight="1" x14ac:dyDescent="0.2">
      <c r="A55" s="179"/>
      <c r="B55" s="184" t="s">
        <v>70</v>
      </c>
      <c r="C55" s="185" t="s">
        <v>71</v>
      </c>
      <c r="D55" s="186"/>
      <c r="E55" s="186"/>
      <c r="F55" s="192" t="s">
        <v>24</v>
      </c>
      <c r="G55" s="193"/>
      <c r="H55" s="193"/>
      <c r="I55" s="193">
        <f>'SO 01 01 Pol'!G128</f>
        <v>0</v>
      </c>
      <c r="J55" s="190" t="str">
        <f>IF(I69=0,"",I55/I69*100)</f>
        <v/>
      </c>
    </row>
    <row r="56" spans="1:10" ht="36.75" customHeight="1" x14ac:dyDescent="0.2">
      <c r="A56" s="179"/>
      <c r="B56" s="184" t="s">
        <v>72</v>
      </c>
      <c r="C56" s="185" t="s">
        <v>73</v>
      </c>
      <c r="D56" s="186"/>
      <c r="E56" s="186"/>
      <c r="F56" s="192" t="s">
        <v>24</v>
      </c>
      <c r="G56" s="193"/>
      <c r="H56" s="193"/>
      <c r="I56" s="193">
        <f>'SO 01 01 Pol'!G132</f>
        <v>0</v>
      </c>
      <c r="J56" s="190" t="str">
        <f>IF(I69=0,"",I56/I69*100)</f>
        <v/>
      </c>
    </row>
    <row r="57" spans="1:10" ht="36.75" customHeight="1" x14ac:dyDescent="0.2">
      <c r="A57" s="179"/>
      <c r="B57" s="184" t="s">
        <v>74</v>
      </c>
      <c r="C57" s="185" t="s">
        <v>75</v>
      </c>
      <c r="D57" s="186"/>
      <c r="E57" s="186"/>
      <c r="F57" s="192" t="s">
        <v>24</v>
      </c>
      <c r="G57" s="193"/>
      <c r="H57" s="193"/>
      <c r="I57" s="193">
        <f>'SO 01 01 Pol'!G135</f>
        <v>0</v>
      </c>
      <c r="J57" s="190" t="str">
        <f>IF(I69=0,"",I57/I69*100)</f>
        <v/>
      </c>
    </row>
    <row r="58" spans="1:10" ht="36.75" customHeight="1" x14ac:dyDescent="0.2">
      <c r="A58" s="179"/>
      <c r="B58" s="184" t="s">
        <v>76</v>
      </c>
      <c r="C58" s="185" t="s">
        <v>77</v>
      </c>
      <c r="D58" s="186"/>
      <c r="E58" s="186"/>
      <c r="F58" s="192" t="s">
        <v>24</v>
      </c>
      <c r="G58" s="193"/>
      <c r="H58" s="193"/>
      <c r="I58" s="193">
        <f>'SO 01 01 Pol'!G172</f>
        <v>0</v>
      </c>
      <c r="J58" s="190" t="str">
        <f>IF(I69=0,"",I58/I69*100)</f>
        <v/>
      </c>
    </row>
    <row r="59" spans="1:10" ht="36.75" customHeight="1" x14ac:dyDescent="0.2">
      <c r="A59" s="179"/>
      <c r="B59" s="184" t="s">
        <v>78</v>
      </c>
      <c r="C59" s="185" t="s">
        <v>79</v>
      </c>
      <c r="D59" s="186"/>
      <c r="E59" s="186"/>
      <c r="F59" s="192" t="s">
        <v>25</v>
      </c>
      <c r="G59" s="193"/>
      <c r="H59" s="193"/>
      <c r="I59" s="193">
        <f>'SO 01 01 Pol'!G175</f>
        <v>0</v>
      </c>
      <c r="J59" s="190" t="str">
        <f>IF(I69=0,"",I59/I69*100)</f>
        <v/>
      </c>
    </row>
    <row r="60" spans="1:10" ht="36.75" customHeight="1" x14ac:dyDescent="0.2">
      <c r="A60" s="179"/>
      <c r="B60" s="184" t="s">
        <v>80</v>
      </c>
      <c r="C60" s="185" t="s">
        <v>81</v>
      </c>
      <c r="D60" s="186"/>
      <c r="E60" s="186"/>
      <c r="F60" s="192" t="s">
        <v>25</v>
      </c>
      <c r="G60" s="193"/>
      <c r="H60" s="193"/>
      <c r="I60" s="193">
        <f>'SO 01 01 Pol'!G265</f>
        <v>0</v>
      </c>
      <c r="J60" s="190" t="str">
        <f>IF(I69=0,"",I60/I69*100)</f>
        <v/>
      </c>
    </row>
    <row r="61" spans="1:10" ht="36.75" customHeight="1" x14ac:dyDescent="0.2">
      <c r="A61" s="179"/>
      <c r="B61" s="184" t="s">
        <v>82</v>
      </c>
      <c r="C61" s="185" t="s">
        <v>83</v>
      </c>
      <c r="D61" s="186"/>
      <c r="E61" s="186"/>
      <c r="F61" s="192" t="s">
        <v>25</v>
      </c>
      <c r="G61" s="193"/>
      <c r="H61" s="193"/>
      <c r="I61" s="193">
        <f>'SO 01 01 Pol'!G274</f>
        <v>0</v>
      </c>
      <c r="J61" s="190" t="str">
        <f>IF(I69=0,"",I61/I69*100)</f>
        <v/>
      </c>
    </row>
    <row r="62" spans="1:10" ht="36.75" customHeight="1" x14ac:dyDescent="0.2">
      <c r="A62" s="179"/>
      <c r="B62" s="184" t="s">
        <v>84</v>
      </c>
      <c r="C62" s="185" t="s">
        <v>85</v>
      </c>
      <c r="D62" s="186"/>
      <c r="E62" s="186"/>
      <c r="F62" s="192" t="s">
        <v>25</v>
      </c>
      <c r="G62" s="193"/>
      <c r="H62" s="193"/>
      <c r="I62" s="193">
        <f>'SO 01 01 Pol'!G280</f>
        <v>0</v>
      </c>
      <c r="J62" s="190" t="str">
        <f>IF(I69=0,"",I62/I69*100)</f>
        <v/>
      </c>
    </row>
    <row r="63" spans="1:10" ht="36.75" customHeight="1" x14ac:dyDescent="0.2">
      <c r="A63" s="179"/>
      <c r="B63" s="184" t="s">
        <v>86</v>
      </c>
      <c r="C63" s="185" t="s">
        <v>87</v>
      </c>
      <c r="D63" s="186"/>
      <c r="E63" s="186"/>
      <c r="F63" s="192" t="s">
        <v>25</v>
      </c>
      <c r="G63" s="193"/>
      <c r="H63" s="193"/>
      <c r="I63" s="193">
        <f>'SO 01 01 Pol'!G305</f>
        <v>0</v>
      </c>
      <c r="J63" s="190" t="str">
        <f>IF(I69=0,"",I63/I69*100)</f>
        <v/>
      </c>
    </row>
    <row r="64" spans="1:10" ht="36.75" customHeight="1" x14ac:dyDescent="0.2">
      <c r="A64" s="179"/>
      <c r="B64" s="184" t="s">
        <v>88</v>
      </c>
      <c r="C64" s="185" t="s">
        <v>89</v>
      </c>
      <c r="D64" s="186"/>
      <c r="E64" s="186"/>
      <c r="F64" s="192" t="s">
        <v>25</v>
      </c>
      <c r="G64" s="193"/>
      <c r="H64" s="193"/>
      <c r="I64" s="193">
        <f>'SO 01 01 Pol'!G316</f>
        <v>0</v>
      </c>
      <c r="J64" s="190" t="str">
        <f>IF(I69=0,"",I64/I69*100)</f>
        <v/>
      </c>
    </row>
    <row r="65" spans="1:10" ht="36.75" customHeight="1" x14ac:dyDescent="0.2">
      <c r="A65" s="179"/>
      <c r="B65" s="184" t="s">
        <v>90</v>
      </c>
      <c r="C65" s="185" t="s">
        <v>91</v>
      </c>
      <c r="D65" s="186"/>
      <c r="E65" s="186"/>
      <c r="F65" s="192" t="s">
        <v>25</v>
      </c>
      <c r="G65" s="193"/>
      <c r="H65" s="193"/>
      <c r="I65" s="193">
        <f>'SO 01 01 Pol'!G320</f>
        <v>0</v>
      </c>
      <c r="J65" s="190" t="str">
        <f>IF(I69=0,"",I65/I69*100)</f>
        <v/>
      </c>
    </row>
    <row r="66" spans="1:10" ht="36.75" customHeight="1" x14ac:dyDescent="0.2">
      <c r="A66" s="179"/>
      <c r="B66" s="184" t="s">
        <v>92</v>
      </c>
      <c r="C66" s="185" t="s">
        <v>93</v>
      </c>
      <c r="D66" s="186"/>
      <c r="E66" s="186"/>
      <c r="F66" s="192" t="s">
        <v>26</v>
      </c>
      <c r="G66" s="193"/>
      <c r="H66" s="193"/>
      <c r="I66" s="193">
        <f>'SO 01 01 Pol'!G335</f>
        <v>0</v>
      </c>
      <c r="J66" s="190" t="str">
        <f>IF(I69=0,"",I66/I69*100)</f>
        <v/>
      </c>
    </row>
    <row r="67" spans="1:10" ht="36.75" customHeight="1" x14ac:dyDescent="0.2">
      <c r="A67" s="179"/>
      <c r="B67" s="184" t="s">
        <v>94</v>
      </c>
      <c r="C67" s="185" t="s">
        <v>95</v>
      </c>
      <c r="D67" s="186"/>
      <c r="E67" s="186"/>
      <c r="F67" s="192" t="s">
        <v>96</v>
      </c>
      <c r="G67" s="193"/>
      <c r="H67" s="193"/>
      <c r="I67" s="193">
        <f>'SO 01 01 Pol'!G338</f>
        <v>0</v>
      </c>
      <c r="J67" s="190" t="str">
        <f>IF(I69=0,"",I67/I69*100)</f>
        <v/>
      </c>
    </row>
    <row r="68" spans="1:10" ht="36.75" customHeight="1" x14ac:dyDescent="0.2">
      <c r="A68" s="179"/>
      <c r="B68" s="184" t="s">
        <v>97</v>
      </c>
      <c r="C68" s="185" t="s">
        <v>28</v>
      </c>
      <c r="D68" s="186"/>
      <c r="E68" s="186"/>
      <c r="F68" s="192" t="s">
        <v>97</v>
      </c>
      <c r="G68" s="193"/>
      <c r="H68" s="193"/>
      <c r="I68" s="193">
        <f>'SO 01 01 Pol'!G353</f>
        <v>0</v>
      </c>
      <c r="J68" s="190" t="str">
        <f>IF(I69=0,"",I68/I69*100)</f>
        <v/>
      </c>
    </row>
    <row r="69" spans="1:10" ht="25.5" customHeight="1" x14ac:dyDescent="0.2">
      <c r="A69" s="180"/>
      <c r="B69" s="187" t="s">
        <v>1</v>
      </c>
      <c r="C69" s="188"/>
      <c r="D69" s="189"/>
      <c r="E69" s="189"/>
      <c r="F69" s="194"/>
      <c r="G69" s="195"/>
      <c r="H69" s="195"/>
      <c r="I69" s="195">
        <f>SUM(I50:I68)</f>
        <v>0</v>
      </c>
      <c r="J69" s="191">
        <f>SUM(J50:J68)</f>
        <v>0</v>
      </c>
    </row>
    <row r="70" spans="1:10" x14ac:dyDescent="0.2">
      <c r="F70" s="135"/>
      <c r="G70" s="135"/>
      <c r="H70" s="135"/>
      <c r="I70" s="135"/>
      <c r="J70" s="136"/>
    </row>
    <row r="71" spans="1:10" x14ac:dyDescent="0.2">
      <c r="F71" s="135"/>
      <c r="G71" s="135"/>
      <c r="H71" s="135"/>
      <c r="I71" s="135"/>
      <c r="J71" s="136"/>
    </row>
    <row r="72" spans="1:10" x14ac:dyDescent="0.2">
      <c r="F72" s="135"/>
      <c r="G72" s="135"/>
      <c r="H72" s="135"/>
      <c r="I72" s="135"/>
      <c r="J72" s="136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6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99</v>
      </c>
      <c r="B1" s="197"/>
      <c r="C1" s="197"/>
      <c r="D1" s="197"/>
      <c r="E1" s="197"/>
      <c r="F1" s="197"/>
      <c r="G1" s="197"/>
      <c r="AG1" t="s">
        <v>100</v>
      </c>
    </row>
    <row r="2" spans="1:60" ht="24.95" customHeight="1" x14ac:dyDescent="0.2">
      <c r="A2" s="198" t="s">
        <v>7</v>
      </c>
      <c r="B2" s="49" t="s">
        <v>52</v>
      </c>
      <c r="C2" s="201" t="s">
        <v>53</v>
      </c>
      <c r="D2" s="199"/>
      <c r="E2" s="199"/>
      <c r="F2" s="199"/>
      <c r="G2" s="200"/>
      <c r="AG2" t="s">
        <v>101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101</v>
      </c>
      <c r="AG3" t="s">
        <v>102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103</v>
      </c>
    </row>
    <row r="5" spans="1:60" x14ac:dyDescent="0.2">
      <c r="D5" s="10"/>
    </row>
    <row r="6" spans="1:60" ht="38.25" x14ac:dyDescent="0.2">
      <c r="A6" s="208" t="s">
        <v>104</v>
      </c>
      <c r="B6" s="210" t="s">
        <v>105</v>
      </c>
      <c r="C6" s="210" t="s">
        <v>106</v>
      </c>
      <c r="D6" s="209" t="s">
        <v>107</v>
      </c>
      <c r="E6" s="208" t="s">
        <v>108</v>
      </c>
      <c r="F6" s="207" t="s">
        <v>109</v>
      </c>
      <c r="G6" s="208" t="s">
        <v>29</v>
      </c>
      <c r="H6" s="211" t="s">
        <v>30</v>
      </c>
      <c r="I6" s="211" t="s">
        <v>110</v>
      </c>
      <c r="J6" s="211" t="s">
        <v>31</v>
      </c>
      <c r="K6" s="211" t="s">
        <v>111</v>
      </c>
      <c r="L6" s="211" t="s">
        <v>112</v>
      </c>
      <c r="M6" s="211" t="s">
        <v>113</v>
      </c>
      <c r="N6" s="211" t="s">
        <v>114</v>
      </c>
      <c r="O6" s="211" t="s">
        <v>115</v>
      </c>
      <c r="P6" s="211" t="s">
        <v>116</v>
      </c>
      <c r="Q6" s="211" t="s">
        <v>117</v>
      </c>
      <c r="R6" s="211" t="s">
        <v>118</v>
      </c>
      <c r="S6" s="211" t="s">
        <v>119</v>
      </c>
      <c r="T6" s="211" t="s">
        <v>120</v>
      </c>
      <c r="U6" s="211" t="s">
        <v>121</v>
      </c>
      <c r="V6" s="211" t="s">
        <v>122</v>
      </c>
      <c r="W6" s="211" t="s">
        <v>123</v>
      </c>
      <c r="X6" s="211" t="s">
        <v>124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7" t="s">
        <v>125</v>
      </c>
      <c r="B8" s="228" t="s">
        <v>60</v>
      </c>
      <c r="C8" s="243" t="s">
        <v>61</v>
      </c>
      <c r="D8" s="229"/>
      <c r="E8" s="230"/>
      <c r="F8" s="231"/>
      <c r="G8" s="231">
        <f>SUMIF(AG9:AG83,"&lt;&gt;NOR",G9:G83)</f>
        <v>0</v>
      </c>
      <c r="H8" s="231"/>
      <c r="I8" s="231">
        <f>SUM(I9:I83)</f>
        <v>0</v>
      </c>
      <c r="J8" s="231"/>
      <c r="K8" s="231">
        <f>SUM(K9:K83)</f>
        <v>0</v>
      </c>
      <c r="L8" s="231"/>
      <c r="M8" s="231">
        <f>SUM(M9:M83)</f>
        <v>0</v>
      </c>
      <c r="N8" s="231"/>
      <c r="O8" s="231">
        <f>SUM(O9:O83)</f>
        <v>26.950000000000003</v>
      </c>
      <c r="P8" s="231"/>
      <c r="Q8" s="231">
        <f>SUM(Q9:Q83)</f>
        <v>22.7</v>
      </c>
      <c r="R8" s="231"/>
      <c r="S8" s="231"/>
      <c r="T8" s="232"/>
      <c r="U8" s="226"/>
      <c r="V8" s="226">
        <f>SUM(V9:V83)</f>
        <v>778.71</v>
      </c>
      <c r="W8" s="226"/>
      <c r="X8" s="226"/>
      <c r="AG8" t="s">
        <v>126</v>
      </c>
    </row>
    <row r="9" spans="1:60" outlineLevel="1" x14ac:dyDescent="0.2">
      <c r="A9" s="233">
        <v>1</v>
      </c>
      <c r="B9" s="234" t="s">
        <v>127</v>
      </c>
      <c r="C9" s="244" t="s">
        <v>128</v>
      </c>
      <c r="D9" s="235" t="s">
        <v>129</v>
      </c>
      <c r="E9" s="236">
        <v>10.119999999999999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2.5249999999999999</v>
      </c>
      <c r="O9" s="238">
        <f>ROUND(E9*N9,2)</f>
        <v>25.55</v>
      </c>
      <c r="P9" s="238">
        <v>0</v>
      </c>
      <c r="Q9" s="238">
        <f>ROUND(E9*P9,2)</f>
        <v>0</v>
      </c>
      <c r="R9" s="238"/>
      <c r="S9" s="238" t="s">
        <v>130</v>
      </c>
      <c r="T9" s="239" t="s">
        <v>131</v>
      </c>
      <c r="U9" s="221">
        <v>0.47699999999999998</v>
      </c>
      <c r="V9" s="221">
        <f>ROUND(E9*U9,2)</f>
        <v>4.83</v>
      </c>
      <c r="W9" s="221"/>
      <c r="X9" s="221" t="s">
        <v>132</v>
      </c>
      <c r="Y9" s="212"/>
      <c r="Z9" s="212"/>
      <c r="AA9" s="212"/>
      <c r="AB9" s="212"/>
      <c r="AC9" s="212"/>
      <c r="AD9" s="212"/>
      <c r="AE9" s="212"/>
      <c r="AF9" s="212"/>
      <c r="AG9" s="212" t="s">
        <v>133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5" t="s">
        <v>134</v>
      </c>
      <c r="D10" s="222"/>
      <c r="E10" s="223">
        <v>10.119999999999999</v>
      </c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135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136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3">
        <v>2</v>
      </c>
      <c r="B12" s="234" t="s">
        <v>137</v>
      </c>
      <c r="C12" s="244" t="s">
        <v>138</v>
      </c>
      <c r="D12" s="235" t="s">
        <v>139</v>
      </c>
      <c r="E12" s="236">
        <v>10.33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6.3099999999999996E-3</v>
      </c>
      <c r="O12" s="238">
        <f>ROUND(E12*N12,2)</f>
        <v>7.0000000000000007E-2</v>
      </c>
      <c r="P12" s="238">
        <v>0</v>
      </c>
      <c r="Q12" s="238">
        <f>ROUND(E12*P12,2)</f>
        <v>0</v>
      </c>
      <c r="R12" s="238"/>
      <c r="S12" s="238" t="s">
        <v>130</v>
      </c>
      <c r="T12" s="239" t="s">
        <v>131</v>
      </c>
      <c r="U12" s="221">
        <v>2.2599999999999998</v>
      </c>
      <c r="V12" s="221">
        <f>ROUND(E12*U12,2)</f>
        <v>23.35</v>
      </c>
      <c r="W12" s="221"/>
      <c r="X12" s="221" t="s">
        <v>132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45" t="s">
        <v>140</v>
      </c>
      <c r="D13" s="222"/>
      <c r="E13" s="223">
        <v>10.33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135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136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3">
        <v>3</v>
      </c>
      <c r="B15" s="234" t="s">
        <v>141</v>
      </c>
      <c r="C15" s="244" t="s">
        <v>142</v>
      </c>
      <c r="D15" s="235" t="s">
        <v>139</v>
      </c>
      <c r="E15" s="236">
        <v>61.354999999999997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1.009E-2</v>
      </c>
      <c r="O15" s="238">
        <f>ROUND(E15*N15,2)</f>
        <v>0.62</v>
      </c>
      <c r="P15" s="238">
        <v>0</v>
      </c>
      <c r="Q15" s="238">
        <f>ROUND(E15*P15,2)</f>
        <v>0</v>
      </c>
      <c r="R15" s="238"/>
      <c r="S15" s="238" t="s">
        <v>130</v>
      </c>
      <c r="T15" s="239" t="s">
        <v>131</v>
      </c>
      <c r="U15" s="221">
        <v>3.14</v>
      </c>
      <c r="V15" s="221">
        <f>ROUND(E15*U15,2)</f>
        <v>192.65</v>
      </c>
      <c r="W15" s="221"/>
      <c r="X15" s="221" t="s">
        <v>132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9"/>
      <c r="B16" s="220"/>
      <c r="C16" s="245" t="s">
        <v>143</v>
      </c>
      <c r="D16" s="222"/>
      <c r="E16" s="223">
        <v>45.29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135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5" t="s">
        <v>144</v>
      </c>
      <c r="D17" s="222"/>
      <c r="E17" s="223">
        <v>7.46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135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45" t="s">
        <v>145</v>
      </c>
      <c r="D18" s="222"/>
      <c r="E18" s="223">
        <v>3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135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45" t="s">
        <v>146</v>
      </c>
      <c r="D19" s="222"/>
      <c r="E19" s="223">
        <v>5.6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135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46"/>
      <c r="D20" s="240"/>
      <c r="E20" s="240"/>
      <c r="F20" s="240"/>
      <c r="G20" s="240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136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3">
        <v>4</v>
      </c>
      <c r="B21" s="234" t="s">
        <v>147</v>
      </c>
      <c r="C21" s="244" t="s">
        <v>148</v>
      </c>
      <c r="D21" s="235" t="s">
        <v>139</v>
      </c>
      <c r="E21" s="236">
        <v>29.07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2.2700000000000001E-2</v>
      </c>
      <c r="O21" s="238">
        <f>ROUND(E21*N21,2)</f>
        <v>0.66</v>
      </c>
      <c r="P21" s="238">
        <v>0</v>
      </c>
      <c r="Q21" s="238">
        <f>ROUND(E21*P21,2)</f>
        <v>0</v>
      </c>
      <c r="R21" s="238"/>
      <c r="S21" s="238" t="s">
        <v>130</v>
      </c>
      <c r="T21" s="239" t="s">
        <v>131</v>
      </c>
      <c r="U21" s="221">
        <v>5.93</v>
      </c>
      <c r="V21" s="221">
        <f>ROUND(E21*U21,2)</f>
        <v>172.39</v>
      </c>
      <c r="W21" s="221"/>
      <c r="X21" s="221" t="s">
        <v>132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133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45" t="s">
        <v>149</v>
      </c>
      <c r="D22" s="222"/>
      <c r="E22" s="223">
        <v>12.27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135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45" t="s">
        <v>150</v>
      </c>
      <c r="D23" s="222"/>
      <c r="E23" s="223">
        <v>2.9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135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45" t="s">
        <v>151</v>
      </c>
      <c r="D24" s="222"/>
      <c r="E24" s="223">
        <v>2.7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45" t="s">
        <v>152</v>
      </c>
      <c r="D25" s="222"/>
      <c r="E25" s="223">
        <v>11.2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135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46"/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136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3">
        <v>5</v>
      </c>
      <c r="B27" s="234" t="s">
        <v>153</v>
      </c>
      <c r="C27" s="244" t="s">
        <v>154</v>
      </c>
      <c r="D27" s="235" t="s">
        <v>155</v>
      </c>
      <c r="E27" s="236">
        <v>259.02949999999998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6.3E-2</v>
      </c>
      <c r="Q27" s="238">
        <f>ROUND(E27*P27,2)</f>
        <v>16.32</v>
      </c>
      <c r="R27" s="238"/>
      <c r="S27" s="238" t="s">
        <v>130</v>
      </c>
      <c r="T27" s="239" t="s">
        <v>131</v>
      </c>
      <c r="U27" s="221">
        <v>1.01</v>
      </c>
      <c r="V27" s="221">
        <f>ROUND(E27*U27,2)</f>
        <v>261.62</v>
      </c>
      <c r="W27" s="221"/>
      <c r="X27" s="221" t="s">
        <v>132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133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45" t="s">
        <v>156</v>
      </c>
      <c r="D28" s="222"/>
      <c r="E28" s="223">
        <v>41.61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45" t="s">
        <v>157</v>
      </c>
      <c r="D29" s="222"/>
      <c r="E29" s="223">
        <v>-1.87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135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45" t="s">
        <v>158</v>
      </c>
      <c r="D30" s="222"/>
      <c r="E30" s="223">
        <v>-1.21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135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45" t="s">
        <v>159</v>
      </c>
      <c r="D31" s="222"/>
      <c r="E31" s="223">
        <v>-3.3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135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45" t="s">
        <v>160</v>
      </c>
      <c r="D32" s="222"/>
      <c r="E32" s="223">
        <v>-1.8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135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45" t="s">
        <v>161</v>
      </c>
      <c r="D33" s="222"/>
      <c r="E33" s="223">
        <v>-1.4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135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45" t="s">
        <v>162</v>
      </c>
      <c r="D34" s="222"/>
      <c r="E34" s="223">
        <v>5.35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135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45" t="s">
        <v>163</v>
      </c>
      <c r="D35" s="222"/>
      <c r="E35" s="223">
        <v>1.95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135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45" t="s">
        <v>164</v>
      </c>
      <c r="D36" s="222"/>
      <c r="E36" s="223">
        <v>2.64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135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45" t="s">
        <v>165</v>
      </c>
      <c r="D37" s="222"/>
      <c r="E37" s="223">
        <v>4.72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135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45" t="s">
        <v>166</v>
      </c>
      <c r="D38" s="222"/>
      <c r="E38" s="223">
        <v>2.2050000000000001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135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45" t="s">
        <v>167</v>
      </c>
      <c r="D39" s="222"/>
      <c r="E39" s="223">
        <v>20.335000000000001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135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45" t="s">
        <v>168</v>
      </c>
      <c r="D40" s="222"/>
      <c r="E40" s="223">
        <v>-1.4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135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45" t="s">
        <v>161</v>
      </c>
      <c r="D41" s="222"/>
      <c r="E41" s="223">
        <v>-1.4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135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45" t="s">
        <v>169</v>
      </c>
      <c r="D42" s="222"/>
      <c r="E42" s="223">
        <v>1.88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135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9"/>
      <c r="B43" s="220"/>
      <c r="C43" s="245" t="s">
        <v>170</v>
      </c>
      <c r="D43" s="222"/>
      <c r="E43" s="223">
        <v>37.262500000000003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135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45" t="s">
        <v>171</v>
      </c>
      <c r="D44" s="222"/>
      <c r="E44" s="223">
        <v>-3.6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135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45" t="s">
        <v>172</v>
      </c>
      <c r="D45" s="222"/>
      <c r="E45" s="223">
        <v>-1.87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135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45" t="s">
        <v>173</v>
      </c>
      <c r="D46" s="222"/>
      <c r="E46" s="223">
        <v>0.87749999999999995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135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45" t="s">
        <v>174</v>
      </c>
      <c r="D47" s="222"/>
      <c r="E47" s="223">
        <v>2.8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135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45" t="s">
        <v>175</v>
      </c>
      <c r="D48" s="222"/>
      <c r="E48" s="223">
        <v>9.7750000000000004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135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45" t="s">
        <v>168</v>
      </c>
      <c r="D49" s="222"/>
      <c r="E49" s="223">
        <v>-1.4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135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45" t="s">
        <v>176</v>
      </c>
      <c r="D50" s="222"/>
      <c r="E50" s="223">
        <v>0.7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135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45" t="s">
        <v>177</v>
      </c>
      <c r="D51" s="222"/>
      <c r="E51" s="223">
        <v>8.93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135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45" t="s">
        <v>178</v>
      </c>
      <c r="D52" s="222"/>
      <c r="E52" s="223">
        <v>-2.8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135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45" t="s">
        <v>179</v>
      </c>
      <c r="D53" s="222"/>
      <c r="E53" s="223">
        <v>0.65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135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45" t="s">
        <v>180</v>
      </c>
      <c r="D54" s="222"/>
      <c r="E54" s="223">
        <v>17.457000000000001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135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45" t="s">
        <v>168</v>
      </c>
      <c r="D55" s="222"/>
      <c r="E55" s="223">
        <v>-1.4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135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45" t="s">
        <v>158</v>
      </c>
      <c r="D56" s="222"/>
      <c r="E56" s="223">
        <v>-1.21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135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45" t="s">
        <v>181</v>
      </c>
      <c r="D57" s="222"/>
      <c r="E57" s="223">
        <v>0.5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135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45" t="s">
        <v>182</v>
      </c>
      <c r="D58" s="222"/>
      <c r="E58" s="223">
        <v>1.4025000000000001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135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45" t="s">
        <v>183</v>
      </c>
      <c r="D59" s="222"/>
      <c r="E59" s="223">
        <v>0.94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135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45" t="s">
        <v>184</v>
      </c>
      <c r="D60" s="222"/>
      <c r="E60" s="223">
        <v>12.54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45" t="s">
        <v>185</v>
      </c>
      <c r="D61" s="222"/>
      <c r="E61" s="223">
        <v>-1.8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135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45" t="s">
        <v>186</v>
      </c>
      <c r="D62" s="222"/>
      <c r="E62" s="223">
        <v>0.6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135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45" t="s">
        <v>187</v>
      </c>
      <c r="D63" s="222"/>
      <c r="E63" s="223">
        <v>19.695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135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45" t="s">
        <v>157</v>
      </c>
      <c r="D64" s="222"/>
      <c r="E64" s="223">
        <v>-1.87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135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45" t="s">
        <v>188</v>
      </c>
      <c r="D65" s="222"/>
      <c r="E65" s="223">
        <v>-5.4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135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45" t="s">
        <v>189</v>
      </c>
      <c r="D66" s="222"/>
      <c r="E66" s="223">
        <v>1.3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135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45" t="s">
        <v>190</v>
      </c>
      <c r="D67" s="222"/>
      <c r="E67" s="223">
        <v>1.17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135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45" t="s">
        <v>191</v>
      </c>
      <c r="D68" s="222"/>
      <c r="E68" s="223">
        <v>1.47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135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45" t="s">
        <v>192</v>
      </c>
      <c r="D69" s="222"/>
      <c r="E69" s="223">
        <v>21.66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135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45" t="s">
        <v>171</v>
      </c>
      <c r="D70" s="222"/>
      <c r="E70" s="223">
        <v>-3.6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135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45" t="s">
        <v>193</v>
      </c>
      <c r="D71" s="222"/>
      <c r="E71" s="223">
        <v>1.2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135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45" t="s">
        <v>194</v>
      </c>
      <c r="D72" s="222"/>
      <c r="E72" s="223">
        <v>19.600000000000001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135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45" t="s">
        <v>195</v>
      </c>
      <c r="D73" s="222"/>
      <c r="E73" s="223">
        <v>51.48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135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45" t="s">
        <v>185</v>
      </c>
      <c r="D74" s="222"/>
      <c r="E74" s="223">
        <v>-1.8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45" t="s">
        <v>196</v>
      </c>
      <c r="D75" s="222"/>
      <c r="E75" s="223">
        <v>3.5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135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45" t="s">
        <v>197</v>
      </c>
      <c r="D76" s="222"/>
      <c r="E76" s="223">
        <v>1.96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135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46"/>
      <c r="D77" s="240"/>
      <c r="E77" s="240"/>
      <c r="F77" s="240"/>
      <c r="G77" s="240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136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3">
        <v>6</v>
      </c>
      <c r="B78" s="234" t="s">
        <v>198</v>
      </c>
      <c r="C78" s="244" t="s">
        <v>199</v>
      </c>
      <c r="D78" s="235" t="s">
        <v>155</v>
      </c>
      <c r="E78" s="236">
        <v>101.2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</v>
      </c>
      <c r="O78" s="238">
        <f>ROUND(E78*N78,2)</f>
        <v>0</v>
      </c>
      <c r="P78" s="238">
        <v>6.3E-2</v>
      </c>
      <c r="Q78" s="238">
        <f>ROUND(E78*P78,2)</f>
        <v>6.38</v>
      </c>
      <c r="R78" s="238"/>
      <c r="S78" s="238" t="s">
        <v>130</v>
      </c>
      <c r="T78" s="239" t="s">
        <v>131</v>
      </c>
      <c r="U78" s="221">
        <v>1.1299999999999999</v>
      </c>
      <c r="V78" s="221">
        <f>ROUND(E78*U78,2)</f>
        <v>114.36</v>
      </c>
      <c r="W78" s="221"/>
      <c r="X78" s="221" t="s">
        <v>132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133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45" t="s">
        <v>200</v>
      </c>
      <c r="D79" s="222"/>
      <c r="E79" s="223">
        <v>101.2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46"/>
      <c r="D80" s="240"/>
      <c r="E80" s="240"/>
      <c r="F80" s="240"/>
      <c r="G80" s="240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136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3">
        <v>7</v>
      </c>
      <c r="B81" s="234" t="s">
        <v>201</v>
      </c>
      <c r="C81" s="244" t="s">
        <v>202</v>
      </c>
      <c r="D81" s="235" t="s">
        <v>155</v>
      </c>
      <c r="E81" s="236">
        <v>101.2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5.0000000000000001E-4</v>
      </c>
      <c r="O81" s="238">
        <f>ROUND(E81*N81,2)</f>
        <v>0.05</v>
      </c>
      <c r="P81" s="238">
        <v>0</v>
      </c>
      <c r="Q81" s="238">
        <f>ROUND(E81*P81,2)</f>
        <v>0</v>
      </c>
      <c r="R81" s="238"/>
      <c r="S81" s="238" t="s">
        <v>130</v>
      </c>
      <c r="T81" s="239" t="s">
        <v>131</v>
      </c>
      <c r="U81" s="221">
        <v>9.4E-2</v>
      </c>
      <c r="V81" s="221">
        <f>ROUND(E81*U81,2)</f>
        <v>9.51</v>
      </c>
      <c r="W81" s="221"/>
      <c r="X81" s="221" t="s">
        <v>132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133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45" t="s">
        <v>203</v>
      </c>
      <c r="D82" s="222"/>
      <c r="E82" s="223">
        <v>101.2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46"/>
      <c r="D83" s="240"/>
      <c r="E83" s="240"/>
      <c r="F83" s="240"/>
      <c r="G83" s="240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136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27" t="s">
        <v>125</v>
      </c>
      <c r="B84" s="228" t="s">
        <v>62</v>
      </c>
      <c r="C84" s="243" t="s">
        <v>63</v>
      </c>
      <c r="D84" s="229"/>
      <c r="E84" s="230"/>
      <c r="F84" s="231"/>
      <c r="G84" s="231">
        <f>SUMIF(AG85:AG87,"&lt;&gt;NOR",G85:G87)</f>
        <v>0</v>
      </c>
      <c r="H84" s="231"/>
      <c r="I84" s="231">
        <f>SUM(I85:I87)</f>
        <v>0</v>
      </c>
      <c r="J84" s="231"/>
      <c r="K84" s="231">
        <f>SUM(K85:K87)</f>
        <v>0</v>
      </c>
      <c r="L84" s="231"/>
      <c r="M84" s="231">
        <f>SUM(M85:M87)</f>
        <v>0</v>
      </c>
      <c r="N84" s="231"/>
      <c r="O84" s="231">
        <f>SUM(O85:O87)</f>
        <v>0.11</v>
      </c>
      <c r="P84" s="231"/>
      <c r="Q84" s="231">
        <f>SUM(Q85:Q87)</f>
        <v>0</v>
      </c>
      <c r="R84" s="231"/>
      <c r="S84" s="231"/>
      <c r="T84" s="232"/>
      <c r="U84" s="226"/>
      <c r="V84" s="226">
        <f>SUM(V85:V87)</f>
        <v>0</v>
      </c>
      <c r="W84" s="226"/>
      <c r="X84" s="226"/>
      <c r="AG84" t="s">
        <v>126</v>
      </c>
    </row>
    <row r="85" spans="1:60" outlineLevel="1" x14ac:dyDescent="0.2">
      <c r="A85" s="233">
        <v>8</v>
      </c>
      <c r="B85" s="234" t="s">
        <v>204</v>
      </c>
      <c r="C85" s="244" t="s">
        <v>205</v>
      </c>
      <c r="D85" s="235" t="s">
        <v>139</v>
      </c>
      <c r="E85" s="236">
        <v>0.9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0.12131</v>
      </c>
      <c r="O85" s="238">
        <f>ROUND(E85*N85,2)</f>
        <v>0.11</v>
      </c>
      <c r="P85" s="238">
        <v>0</v>
      </c>
      <c r="Q85" s="238">
        <f>ROUND(E85*P85,2)</f>
        <v>0</v>
      </c>
      <c r="R85" s="238"/>
      <c r="S85" s="238" t="s">
        <v>130</v>
      </c>
      <c r="T85" s="239" t="s">
        <v>131</v>
      </c>
      <c r="U85" s="221">
        <v>0</v>
      </c>
      <c r="V85" s="221">
        <f>ROUND(E85*U85,2)</f>
        <v>0</v>
      </c>
      <c r="W85" s="221"/>
      <c r="X85" s="221" t="s">
        <v>206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207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45" t="s">
        <v>208</v>
      </c>
      <c r="D86" s="222"/>
      <c r="E86" s="223">
        <v>0.9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135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46"/>
      <c r="D87" s="240"/>
      <c r="E87" s="240"/>
      <c r="F87" s="240"/>
      <c r="G87" s="240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136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x14ac:dyDescent="0.2">
      <c r="A88" s="227" t="s">
        <v>125</v>
      </c>
      <c r="B88" s="228" t="s">
        <v>64</v>
      </c>
      <c r="C88" s="243" t="s">
        <v>65</v>
      </c>
      <c r="D88" s="229"/>
      <c r="E88" s="230"/>
      <c r="F88" s="231"/>
      <c r="G88" s="231">
        <f>SUMIF(AG89:AG103,"&lt;&gt;NOR",G89:G103)</f>
        <v>0</v>
      </c>
      <c r="H88" s="231"/>
      <c r="I88" s="231">
        <f>SUM(I89:I103)</f>
        <v>0</v>
      </c>
      <c r="J88" s="231"/>
      <c r="K88" s="231">
        <f>SUM(K89:K103)</f>
        <v>0</v>
      </c>
      <c r="L88" s="231"/>
      <c r="M88" s="231">
        <f>SUM(M89:M103)</f>
        <v>0</v>
      </c>
      <c r="N88" s="231"/>
      <c r="O88" s="231">
        <f>SUM(O89:O103)</f>
        <v>18.079999999999998</v>
      </c>
      <c r="P88" s="231"/>
      <c r="Q88" s="231">
        <f>SUM(Q89:Q103)</f>
        <v>0</v>
      </c>
      <c r="R88" s="231"/>
      <c r="S88" s="231"/>
      <c r="T88" s="232"/>
      <c r="U88" s="226"/>
      <c r="V88" s="226">
        <f>SUM(V89:V103)</f>
        <v>348.73999999999995</v>
      </c>
      <c r="W88" s="226"/>
      <c r="X88" s="226"/>
      <c r="AG88" t="s">
        <v>126</v>
      </c>
    </row>
    <row r="89" spans="1:60" outlineLevel="1" x14ac:dyDescent="0.2">
      <c r="A89" s="233">
        <v>9</v>
      </c>
      <c r="B89" s="234" t="s">
        <v>209</v>
      </c>
      <c r="C89" s="244" t="s">
        <v>210</v>
      </c>
      <c r="D89" s="235" t="s">
        <v>155</v>
      </c>
      <c r="E89" s="236">
        <v>111.32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4.6499999999999996E-3</v>
      </c>
      <c r="O89" s="238">
        <f>ROUND(E89*N89,2)</f>
        <v>0.52</v>
      </c>
      <c r="P89" s="238">
        <v>0</v>
      </c>
      <c r="Q89" s="238">
        <f>ROUND(E89*P89,2)</f>
        <v>0</v>
      </c>
      <c r="R89" s="238"/>
      <c r="S89" s="238" t="s">
        <v>130</v>
      </c>
      <c r="T89" s="239" t="s">
        <v>131</v>
      </c>
      <c r="U89" s="221">
        <v>0.14000000000000001</v>
      </c>
      <c r="V89" s="221">
        <f>ROUND(E89*U89,2)</f>
        <v>15.58</v>
      </c>
      <c r="W89" s="221"/>
      <c r="X89" s="221" t="s">
        <v>132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133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45" t="s">
        <v>211</v>
      </c>
      <c r="D90" s="222"/>
      <c r="E90" s="223">
        <v>111.32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135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46"/>
      <c r="D91" s="240"/>
      <c r="E91" s="240"/>
      <c r="F91" s="240"/>
      <c r="G91" s="240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136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3">
        <v>10</v>
      </c>
      <c r="B92" s="234" t="s">
        <v>212</v>
      </c>
      <c r="C92" s="244" t="s">
        <v>213</v>
      </c>
      <c r="D92" s="235" t="s">
        <v>155</v>
      </c>
      <c r="E92" s="236">
        <v>111.32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3.397E-2</v>
      </c>
      <c r="O92" s="238">
        <f>ROUND(E92*N92,2)</f>
        <v>3.78</v>
      </c>
      <c r="P92" s="238">
        <v>0</v>
      </c>
      <c r="Q92" s="238">
        <f>ROUND(E92*P92,2)</f>
        <v>0</v>
      </c>
      <c r="R92" s="238"/>
      <c r="S92" s="238" t="s">
        <v>130</v>
      </c>
      <c r="T92" s="239" t="s">
        <v>131</v>
      </c>
      <c r="U92" s="221">
        <v>0.49</v>
      </c>
      <c r="V92" s="221">
        <f>ROUND(E92*U92,2)</f>
        <v>54.55</v>
      </c>
      <c r="W92" s="221"/>
      <c r="X92" s="221" t="s">
        <v>132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133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47"/>
      <c r="D93" s="241"/>
      <c r="E93" s="241"/>
      <c r="F93" s="241"/>
      <c r="G93" s="24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136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3">
        <v>11</v>
      </c>
      <c r="B94" s="234" t="s">
        <v>214</v>
      </c>
      <c r="C94" s="244" t="s">
        <v>215</v>
      </c>
      <c r="D94" s="235" t="s">
        <v>155</v>
      </c>
      <c r="E94" s="236">
        <v>111.32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5.1700000000000001E-3</v>
      </c>
      <c r="O94" s="238">
        <f>ROUND(E94*N94,2)</f>
        <v>0.57999999999999996</v>
      </c>
      <c r="P94" s="238">
        <v>0</v>
      </c>
      <c r="Q94" s="238">
        <f>ROUND(E94*P94,2)</f>
        <v>0</v>
      </c>
      <c r="R94" s="238"/>
      <c r="S94" s="238" t="s">
        <v>130</v>
      </c>
      <c r="T94" s="239" t="s">
        <v>131</v>
      </c>
      <c r="U94" s="221">
        <v>0.37</v>
      </c>
      <c r="V94" s="221">
        <f>ROUND(E94*U94,2)</f>
        <v>41.19</v>
      </c>
      <c r="W94" s="221"/>
      <c r="X94" s="221" t="s">
        <v>132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133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47"/>
      <c r="D95" s="241"/>
      <c r="E95" s="241"/>
      <c r="F95" s="241"/>
      <c r="G95" s="24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136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3">
        <v>12</v>
      </c>
      <c r="B96" s="234" t="s">
        <v>216</v>
      </c>
      <c r="C96" s="244" t="s">
        <v>217</v>
      </c>
      <c r="D96" s="235" t="s">
        <v>155</v>
      </c>
      <c r="E96" s="236">
        <v>259.02949999999998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6.3E-3</v>
      </c>
      <c r="O96" s="238">
        <f>ROUND(E96*N96,2)</f>
        <v>1.63</v>
      </c>
      <c r="P96" s="238">
        <v>0</v>
      </c>
      <c r="Q96" s="238">
        <f>ROUND(E96*P96,2)</f>
        <v>0</v>
      </c>
      <c r="R96" s="238"/>
      <c r="S96" s="238" t="s">
        <v>130</v>
      </c>
      <c r="T96" s="239" t="s">
        <v>131</v>
      </c>
      <c r="U96" s="221">
        <v>0.09</v>
      </c>
      <c r="V96" s="221">
        <f>ROUND(E96*U96,2)</f>
        <v>23.31</v>
      </c>
      <c r="W96" s="221"/>
      <c r="X96" s="221" t="s">
        <v>132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133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47"/>
      <c r="D97" s="241"/>
      <c r="E97" s="241"/>
      <c r="F97" s="241"/>
      <c r="G97" s="24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136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3">
        <v>13</v>
      </c>
      <c r="B98" s="234" t="s">
        <v>218</v>
      </c>
      <c r="C98" s="244" t="s">
        <v>219</v>
      </c>
      <c r="D98" s="235" t="s">
        <v>155</v>
      </c>
      <c r="E98" s="236">
        <v>259.02949999999998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3.9E-2</v>
      </c>
      <c r="O98" s="238">
        <f>ROUND(E98*N98,2)</f>
        <v>10.1</v>
      </c>
      <c r="P98" s="238">
        <v>0</v>
      </c>
      <c r="Q98" s="238">
        <f>ROUND(E98*P98,2)</f>
        <v>0</v>
      </c>
      <c r="R98" s="238"/>
      <c r="S98" s="238" t="s">
        <v>130</v>
      </c>
      <c r="T98" s="239" t="s">
        <v>131</v>
      </c>
      <c r="U98" s="221">
        <v>0.6</v>
      </c>
      <c r="V98" s="221">
        <f>ROUND(E98*U98,2)</f>
        <v>155.41999999999999</v>
      </c>
      <c r="W98" s="221"/>
      <c r="X98" s="221" t="s">
        <v>132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133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47"/>
      <c r="D99" s="241"/>
      <c r="E99" s="241"/>
      <c r="F99" s="241"/>
      <c r="G99" s="24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136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3">
        <v>14</v>
      </c>
      <c r="B100" s="234" t="s">
        <v>220</v>
      </c>
      <c r="C100" s="244" t="s">
        <v>221</v>
      </c>
      <c r="D100" s="235" t="s">
        <v>155</v>
      </c>
      <c r="E100" s="236">
        <v>225.74950000000001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6.5100000000000002E-3</v>
      </c>
      <c r="O100" s="238">
        <f>ROUND(E100*N100,2)</f>
        <v>1.47</v>
      </c>
      <c r="P100" s="238">
        <v>0</v>
      </c>
      <c r="Q100" s="238">
        <f>ROUND(E100*P100,2)</f>
        <v>0</v>
      </c>
      <c r="R100" s="238"/>
      <c r="S100" s="238" t="s">
        <v>130</v>
      </c>
      <c r="T100" s="239" t="s">
        <v>131</v>
      </c>
      <c r="U100" s="221">
        <v>0.26</v>
      </c>
      <c r="V100" s="221">
        <f>ROUND(E100*U100,2)</f>
        <v>58.69</v>
      </c>
      <c r="W100" s="221"/>
      <c r="X100" s="221" t="s">
        <v>132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133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45" t="s">
        <v>222</v>
      </c>
      <c r="D101" s="222"/>
      <c r="E101" s="223">
        <v>259.02949999999998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135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45" t="s">
        <v>223</v>
      </c>
      <c r="D102" s="222"/>
      <c r="E102" s="223">
        <v>-33.28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46"/>
      <c r="D103" s="240"/>
      <c r="E103" s="240"/>
      <c r="F103" s="240"/>
      <c r="G103" s="240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136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27" t="s">
        <v>125</v>
      </c>
      <c r="B104" s="228" t="s">
        <v>66</v>
      </c>
      <c r="C104" s="243" t="s">
        <v>67</v>
      </c>
      <c r="D104" s="229"/>
      <c r="E104" s="230"/>
      <c r="F104" s="231"/>
      <c r="G104" s="231">
        <f>SUMIF(AG105:AG118,"&lt;&gt;NOR",G105:G118)</f>
        <v>0</v>
      </c>
      <c r="H104" s="231"/>
      <c r="I104" s="231">
        <f>SUM(I105:I118)</f>
        <v>0</v>
      </c>
      <c r="J104" s="231"/>
      <c r="K104" s="231">
        <f>SUM(K105:K118)</f>
        <v>0</v>
      </c>
      <c r="L104" s="231"/>
      <c r="M104" s="231">
        <f>SUM(M105:M118)</f>
        <v>0</v>
      </c>
      <c r="N104" s="231"/>
      <c r="O104" s="231">
        <f>SUM(O105:O118)</f>
        <v>29.069999999999997</v>
      </c>
      <c r="P104" s="231"/>
      <c r="Q104" s="231">
        <f>SUM(Q105:Q118)</f>
        <v>0</v>
      </c>
      <c r="R104" s="231"/>
      <c r="S104" s="231"/>
      <c r="T104" s="232"/>
      <c r="U104" s="226"/>
      <c r="V104" s="226">
        <f>SUM(V105:V118)</f>
        <v>73.400000000000006</v>
      </c>
      <c r="W104" s="226"/>
      <c r="X104" s="226"/>
      <c r="AG104" t="s">
        <v>126</v>
      </c>
    </row>
    <row r="105" spans="1:60" outlineLevel="1" x14ac:dyDescent="0.2">
      <c r="A105" s="233">
        <v>15</v>
      </c>
      <c r="B105" s="234" t="s">
        <v>224</v>
      </c>
      <c r="C105" s="244" t="s">
        <v>225</v>
      </c>
      <c r="D105" s="235" t="s">
        <v>129</v>
      </c>
      <c r="E105" s="236">
        <v>5.0599999999999996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2.5249999999999999</v>
      </c>
      <c r="O105" s="238">
        <f>ROUND(E105*N105,2)</f>
        <v>12.78</v>
      </c>
      <c r="P105" s="238">
        <v>0</v>
      </c>
      <c r="Q105" s="238">
        <f>ROUND(E105*P105,2)</f>
        <v>0</v>
      </c>
      <c r="R105" s="238"/>
      <c r="S105" s="238" t="s">
        <v>130</v>
      </c>
      <c r="T105" s="239" t="s">
        <v>131</v>
      </c>
      <c r="U105" s="221">
        <v>3.2130000000000001</v>
      </c>
      <c r="V105" s="221">
        <f>ROUND(E105*U105,2)</f>
        <v>16.260000000000002</v>
      </c>
      <c r="W105" s="221"/>
      <c r="X105" s="221" t="s">
        <v>132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133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45" t="s">
        <v>226</v>
      </c>
      <c r="D106" s="222"/>
      <c r="E106" s="223">
        <v>5.0599999999999996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46"/>
      <c r="D107" s="240"/>
      <c r="E107" s="240"/>
      <c r="F107" s="240"/>
      <c r="G107" s="240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136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33">
        <v>16</v>
      </c>
      <c r="B108" s="234" t="s">
        <v>227</v>
      </c>
      <c r="C108" s="244" t="s">
        <v>228</v>
      </c>
      <c r="D108" s="235" t="s">
        <v>129</v>
      </c>
      <c r="E108" s="236">
        <v>5.5659999999999998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2.5249999999999999</v>
      </c>
      <c r="O108" s="238">
        <f>ROUND(E108*N108,2)</f>
        <v>14.05</v>
      </c>
      <c r="P108" s="238">
        <v>0</v>
      </c>
      <c r="Q108" s="238">
        <f>ROUND(E108*P108,2)</f>
        <v>0</v>
      </c>
      <c r="R108" s="238"/>
      <c r="S108" s="238" t="s">
        <v>130</v>
      </c>
      <c r="T108" s="239" t="s">
        <v>131</v>
      </c>
      <c r="U108" s="221">
        <v>3.21</v>
      </c>
      <c r="V108" s="221">
        <f>ROUND(E108*U108,2)</f>
        <v>17.87</v>
      </c>
      <c r="W108" s="221"/>
      <c r="X108" s="221" t="s">
        <v>132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45" t="s">
        <v>229</v>
      </c>
      <c r="D109" s="222"/>
      <c r="E109" s="223">
        <v>5.57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46"/>
      <c r="D110" s="240"/>
      <c r="E110" s="240"/>
      <c r="F110" s="240"/>
      <c r="G110" s="240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136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3">
        <v>17</v>
      </c>
      <c r="B111" s="234" t="s">
        <v>230</v>
      </c>
      <c r="C111" s="244" t="s">
        <v>231</v>
      </c>
      <c r="D111" s="235" t="s">
        <v>129</v>
      </c>
      <c r="E111" s="236">
        <v>5.5659999999999998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8">
        <v>0</v>
      </c>
      <c r="O111" s="238">
        <f>ROUND(E111*N111,2)</f>
        <v>0</v>
      </c>
      <c r="P111" s="238">
        <v>0</v>
      </c>
      <c r="Q111" s="238">
        <f>ROUND(E111*P111,2)</f>
        <v>0</v>
      </c>
      <c r="R111" s="238"/>
      <c r="S111" s="238" t="s">
        <v>130</v>
      </c>
      <c r="T111" s="239" t="s">
        <v>131</v>
      </c>
      <c r="U111" s="221">
        <v>0.82</v>
      </c>
      <c r="V111" s="221">
        <f>ROUND(E111*U111,2)</f>
        <v>4.5599999999999996</v>
      </c>
      <c r="W111" s="221"/>
      <c r="X111" s="221" t="s">
        <v>132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133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47"/>
      <c r="D112" s="241"/>
      <c r="E112" s="241"/>
      <c r="F112" s="241"/>
      <c r="G112" s="24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136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3">
        <v>18</v>
      </c>
      <c r="B113" s="234" t="s">
        <v>232</v>
      </c>
      <c r="C113" s="244" t="s">
        <v>233</v>
      </c>
      <c r="D113" s="235" t="s">
        <v>234</v>
      </c>
      <c r="E113" s="236">
        <v>0.4052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8">
        <v>1.0662499999999999</v>
      </c>
      <c r="O113" s="238">
        <f>ROUND(E113*N113,2)</f>
        <v>0.43</v>
      </c>
      <c r="P113" s="238">
        <v>0</v>
      </c>
      <c r="Q113" s="238">
        <f>ROUND(E113*P113,2)</f>
        <v>0</v>
      </c>
      <c r="R113" s="238"/>
      <c r="S113" s="238" t="s">
        <v>130</v>
      </c>
      <c r="T113" s="239" t="s">
        <v>131</v>
      </c>
      <c r="U113" s="221">
        <v>15.23</v>
      </c>
      <c r="V113" s="221">
        <f>ROUND(E113*U113,2)</f>
        <v>6.17</v>
      </c>
      <c r="W113" s="221"/>
      <c r="X113" s="221" t="s">
        <v>132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133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45" t="s">
        <v>235</v>
      </c>
      <c r="D114" s="222"/>
      <c r="E114" s="223">
        <v>0.41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135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46"/>
      <c r="D115" s="240"/>
      <c r="E115" s="240"/>
      <c r="F115" s="240"/>
      <c r="G115" s="240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136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33">
        <v>19</v>
      </c>
      <c r="B116" s="234" t="s">
        <v>236</v>
      </c>
      <c r="C116" s="244" t="s">
        <v>237</v>
      </c>
      <c r="D116" s="235" t="s">
        <v>155</v>
      </c>
      <c r="E116" s="236">
        <v>101.2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8">
        <v>1.7850000000000001E-2</v>
      </c>
      <c r="O116" s="238">
        <f>ROUND(E116*N116,2)</f>
        <v>1.81</v>
      </c>
      <c r="P116" s="238">
        <v>0</v>
      </c>
      <c r="Q116" s="238">
        <f>ROUND(E116*P116,2)</f>
        <v>0</v>
      </c>
      <c r="R116" s="238"/>
      <c r="S116" s="238" t="s">
        <v>130</v>
      </c>
      <c r="T116" s="239" t="s">
        <v>131</v>
      </c>
      <c r="U116" s="221">
        <v>0.28199999999999997</v>
      </c>
      <c r="V116" s="221">
        <f>ROUND(E116*U116,2)</f>
        <v>28.54</v>
      </c>
      <c r="W116" s="221"/>
      <c r="X116" s="221" t="s">
        <v>132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45" t="s">
        <v>238</v>
      </c>
      <c r="D117" s="222"/>
      <c r="E117" s="223">
        <v>101.2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46"/>
      <c r="D118" s="240"/>
      <c r="E118" s="240"/>
      <c r="F118" s="240"/>
      <c r="G118" s="240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27" t="s">
        <v>125</v>
      </c>
      <c r="B119" s="228" t="s">
        <v>68</v>
      </c>
      <c r="C119" s="243" t="s">
        <v>69</v>
      </c>
      <c r="D119" s="229"/>
      <c r="E119" s="230"/>
      <c r="F119" s="231"/>
      <c r="G119" s="231">
        <f>SUMIF(AG120:AG127,"&lt;&gt;NOR",G120:G127)</f>
        <v>0</v>
      </c>
      <c r="H119" s="231"/>
      <c r="I119" s="231">
        <f>SUM(I120:I127)</f>
        <v>0</v>
      </c>
      <c r="J119" s="231"/>
      <c r="K119" s="231">
        <f>SUM(K120:K127)</f>
        <v>0</v>
      </c>
      <c r="L119" s="231"/>
      <c r="M119" s="231">
        <f>SUM(M120:M127)</f>
        <v>0</v>
      </c>
      <c r="N119" s="231"/>
      <c r="O119" s="231">
        <f>SUM(O120:O127)</f>
        <v>0.35</v>
      </c>
      <c r="P119" s="231"/>
      <c r="Q119" s="231">
        <f>SUM(Q120:Q127)</f>
        <v>0</v>
      </c>
      <c r="R119" s="231"/>
      <c r="S119" s="231"/>
      <c r="T119" s="232"/>
      <c r="U119" s="226"/>
      <c r="V119" s="226">
        <f>SUM(V120:V127)</f>
        <v>16.739999999999998</v>
      </c>
      <c r="W119" s="226"/>
      <c r="X119" s="226"/>
      <c r="AG119" t="s">
        <v>126</v>
      </c>
    </row>
    <row r="120" spans="1:60" outlineLevel="1" x14ac:dyDescent="0.2">
      <c r="A120" s="233">
        <v>20</v>
      </c>
      <c r="B120" s="234" t="s">
        <v>239</v>
      </c>
      <c r="C120" s="244" t="s">
        <v>240</v>
      </c>
      <c r="D120" s="235" t="s">
        <v>241</v>
      </c>
      <c r="E120" s="236">
        <v>9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1.8970000000000001E-2</v>
      </c>
      <c r="O120" s="238">
        <f>ROUND(E120*N120,2)</f>
        <v>0.17</v>
      </c>
      <c r="P120" s="238">
        <v>0</v>
      </c>
      <c r="Q120" s="238">
        <f>ROUND(E120*P120,2)</f>
        <v>0</v>
      </c>
      <c r="R120" s="238"/>
      <c r="S120" s="238" t="s">
        <v>130</v>
      </c>
      <c r="T120" s="239" t="s">
        <v>131</v>
      </c>
      <c r="U120" s="221">
        <v>1.86</v>
      </c>
      <c r="V120" s="221">
        <f>ROUND(E120*U120,2)</f>
        <v>16.739999999999998</v>
      </c>
      <c r="W120" s="221"/>
      <c r="X120" s="221" t="s">
        <v>132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133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45" t="s">
        <v>242</v>
      </c>
      <c r="D121" s="222"/>
      <c r="E121" s="223">
        <v>4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135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45" t="s">
        <v>243</v>
      </c>
      <c r="D122" s="222"/>
      <c r="E122" s="223">
        <v>5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46"/>
      <c r="D123" s="240"/>
      <c r="E123" s="240"/>
      <c r="F123" s="240"/>
      <c r="G123" s="240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136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3">
        <v>21</v>
      </c>
      <c r="B124" s="234" t="s">
        <v>244</v>
      </c>
      <c r="C124" s="244" t="s">
        <v>245</v>
      </c>
      <c r="D124" s="235" t="s">
        <v>241</v>
      </c>
      <c r="E124" s="236">
        <v>4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0.02</v>
      </c>
      <c r="O124" s="238">
        <f>ROUND(E124*N124,2)</f>
        <v>0.08</v>
      </c>
      <c r="P124" s="238">
        <v>0</v>
      </c>
      <c r="Q124" s="238">
        <f>ROUND(E124*P124,2)</f>
        <v>0</v>
      </c>
      <c r="R124" s="238"/>
      <c r="S124" s="238" t="s">
        <v>130</v>
      </c>
      <c r="T124" s="239" t="s">
        <v>131</v>
      </c>
      <c r="U124" s="221">
        <v>0</v>
      </c>
      <c r="V124" s="221">
        <f>ROUND(E124*U124,2)</f>
        <v>0</v>
      </c>
      <c r="W124" s="221"/>
      <c r="X124" s="221" t="s">
        <v>246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247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47"/>
      <c r="D125" s="241"/>
      <c r="E125" s="241"/>
      <c r="F125" s="241"/>
      <c r="G125" s="24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136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3">
        <v>22</v>
      </c>
      <c r="B126" s="234" t="s">
        <v>248</v>
      </c>
      <c r="C126" s="244" t="s">
        <v>249</v>
      </c>
      <c r="D126" s="235" t="s">
        <v>241</v>
      </c>
      <c r="E126" s="236">
        <v>5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0.02</v>
      </c>
      <c r="O126" s="238">
        <f>ROUND(E126*N126,2)</f>
        <v>0.1</v>
      </c>
      <c r="P126" s="238">
        <v>0</v>
      </c>
      <c r="Q126" s="238">
        <f>ROUND(E126*P126,2)</f>
        <v>0</v>
      </c>
      <c r="R126" s="238"/>
      <c r="S126" s="238" t="s">
        <v>130</v>
      </c>
      <c r="T126" s="239" t="s">
        <v>131</v>
      </c>
      <c r="U126" s="221">
        <v>0</v>
      </c>
      <c r="V126" s="221">
        <f>ROUND(E126*U126,2)</f>
        <v>0</v>
      </c>
      <c r="W126" s="221"/>
      <c r="X126" s="221" t="s">
        <v>246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247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47"/>
      <c r="D127" s="241"/>
      <c r="E127" s="241"/>
      <c r="F127" s="241"/>
      <c r="G127" s="24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136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x14ac:dyDescent="0.2">
      <c r="A128" s="227" t="s">
        <v>125</v>
      </c>
      <c r="B128" s="228" t="s">
        <v>70</v>
      </c>
      <c r="C128" s="243" t="s">
        <v>71</v>
      </c>
      <c r="D128" s="229"/>
      <c r="E128" s="230"/>
      <c r="F128" s="231"/>
      <c r="G128" s="231">
        <f>SUMIF(AG129:AG131,"&lt;&gt;NOR",G129:G131)</f>
        <v>0</v>
      </c>
      <c r="H128" s="231"/>
      <c r="I128" s="231">
        <f>SUM(I129:I131)</f>
        <v>0</v>
      </c>
      <c r="J128" s="231"/>
      <c r="K128" s="231">
        <f>SUM(K129:K131)</f>
        <v>0</v>
      </c>
      <c r="L128" s="231"/>
      <c r="M128" s="231">
        <f>SUM(M129:M131)</f>
        <v>0</v>
      </c>
      <c r="N128" s="231"/>
      <c r="O128" s="231">
        <f>SUM(O129:O131)</f>
        <v>0.16</v>
      </c>
      <c r="P128" s="231"/>
      <c r="Q128" s="231">
        <f>SUM(Q129:Q131)</f>
        <v>0</v>
      </c>
      <c r="R128" s="231"/>
      <c r="S128" s="231"/>
      <c r="T128" s="232"/>
      <c r="U128" s="226"/>
      <c r="V128" s="226">
        <f>SUM(V129:V131)</f>
        <v>21.25</v>
      </c>
      <c r="W128" s="226"/>
      <c r="X128" s="226"/>
      <c r="AG128" t="s">
        <v>126</v>
      </c>
    </row>
    <row r="129" spans="1:60" outlineLevel="1" x14ac:dyDescent="0.2">
      <c r="A129" s="233">
        <v>23</v>
      </c>
      <c r="B129" s="234" t="s">
        <v>250</v>
      </c>
      <c r="C129" s="244" t="s">
        <v>251</v>
      </c>
      <c r="D129" s="235" t="s">
        <v>155</v>
      </c>
      <c r="E129" s="236">
        <v>101.2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1.58E-3</v>
      </c>
      <c r="O129" s="238">
        <f>ROUND(E129*N129,2)</f>
        <v>0.16</v>
      </c>
      <c r="P129" s="238">
        <v>0</v>
      </c>
      <c r="Q129" s="238">
        <f>ROUND(E129*P129,2)</f>
        <v>0</v>
      </c>
      <c r="R129" s="238"/>
      <c r="S129" s="238" t="s">
        <v>130</v>
      </c>
      <c r="T129" s="239" t="s">
        <v>131</v>
      </c>
      <c r="U129" s="221">
        <v>0.21</v>
      </c>
      <c r="V129" s="221">
        <f>ROUND(E129*U129,2)</f>
        <v>21.25</v>
      </c>
      <c r="W129" s="221"/>
      <c r="X129" s="221" t="s">
        <v>132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133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45" t="s">
        <v>200</v>
      </c>
      <c r="D130" s="222"/>
      <c r="E130" s="223">
        <v>101.2</v>
      </c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135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46"/>
      <c r="D131" s="240"/>
      <c r="E131" s="240"/>
      <c r="F131" s="240"/>
      <c r="G131" s="240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136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x14ac:dyDescent="0.2">
      <c r="A132" s="227" t="s">
        <v>125</v>
      </c>
      <c r="B132" s="228" t="s">
        <v>72</v>
      </c>
      <c r="C132" s="243" t="s">
        <v>73</v>
      </c>
      <c r="D132" s="229"/>
      <c r="E132" s="230"/>
      <c r="F132" s="231"/>
      <c r="G132" s="231">
        <f>SUMIF(AG133:AG134,"&lt;&gt;NOR",G133:G134)</f>
        <v>0</v>
      </c>
      <c r="H132" s="231"/>
      <c r="I132" s="231">
        <f>SUM(I133:I134)</f>
        <v>0</v>
      </c>
      <c r="J132" s="231"/>
      <c r="K132" s="231">
        <f>SUM(K133:K134)</f>
        <v>0</v>
      </c>
      <c r="L132" s="231"/>
      <c r="M132" s="231">
        <f>SUM(M133:M134)</f>
        <v>0</v>
      </c>
      <c r="N132" s="231"/>
      <c r="O132" s="231">
        <f>SUM(O133:O134)</f>
        <v>0</v>
      </c>
      <c r="P132" s="231"/>
      <c r="Q132" s="231">
        <f>SUM(Q133:Q134)</f>
        <v>0</v>
      </c>
      <c r="R132" s="231"/>
      <c r="S132" s="231"/>
      <c r="T132" s="232"/>
      <c r="U132" s="226"/>
      <c r="V132" s="226">
        <f>SUM(V133:V134)</f>
        <v>31.37</v>
      </c>
      <c r="W132" s="226"/>
      <c r="X132" s="226"/>
      <c r="AG132" t="s">
        <v>126</v>
      </c>
    </row>
    <row r="133" spans="1:60" outlineLevel="1" x14ac:dyDescent="0.2">
      <c r="A133" s="233">
        <v>24</v>
      </c>
      <c r="B133" s="234" t="s">
        <v>252</v>
      </c>
      <c r="C133" s="244" t="s">
        <v>253</v>
      </c>
      <c r="D133" s="235" t="s">
        <v>155</v>
      </c>
      <c r="E133" s="236">
        <v>101.2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8">
        <v>4.0000000000000003E-5</v>
      </c>
      <c r="O133" s="238">
        <f>ROUND(E133*N133,2)</f>
        <v>0</v>
      </c>
      <c r="P133" s="238">
        <v>0</v>
      </c>
      <c r="Q133" s="238">
        <f>ROUND(E133*P133,2)</f>
        <v>0</v>
      </c>
      <c r="R133" s="238"/>
      <c r="S133" s="238" t="s">
        <v>130</v>
      </c>
      <c r="T133" s="239" t="s">
        <v>131</v>
      </c>
      <c r="U133" s="221">
        <v>0.31</v>
      </c>
      <c r="V133" s="221">
        <f>ROUND(E133*U133,2)</f>
        <v>31.37</v>
      </c>
      <c r="W133" s="221"/>
      <c r="X133" s="221" t="s">
        <v>132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133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47"/>
      <c r="D134" s="241"/>
      <c r="E134" s="241"/>
      <c r="F134" s="241"/>
      <c r="G134" s="24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136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27" t="s">
        <v>125</v>
      </c>
      <c r="B135" s="228" t="s">
        <v>74</v>
      </c>
      <c r="C135" s="243" t="s">
        <v>75</v>
      </c>
      <c r="D135" s="229"/>
      <c r="E135" s="230"/>
      <c r="F135" s="231"/>
      <c r="G135" s="231">
        <f>SUMIF(AG136:AG171,"&lt;&gt;NOR",G136:G171)</f>
        <v>0</v>
      </c>
      <c r="H135" s="231"/>
      <c r="I135" s="231">
        <f>SUM(I136:I171)</f>
        <v>0</v>
      </c>
      <c r="J135" s="231"/>
      <c r="K135" s="231">
        <f>SUM(K136:K171)</f>
        <v>0</v>
      </c>
      <c r="L135" s="231"/>
      <c r="M135" s="231">
        <f>SUM(M136:M171)</f>
        <v>0</v>
      </c>
      <c r="N135" s="231"/>
      <c r="O135" s="231">
        <f>SUM(O136:O171)</f>
        <v>0.02</v>
      </c>
      <c r="P135" s="231"/>
      <c r="Q135" s="231">
        <f>SUM(Q136:Q171)</f>
        <v>50.430000000000007</v>
      </c>
      <c r="R135" s="231"/>
      <c r="S135" s="231"/>
      <c r="T135" s="232"/>
      <c r="U135" s="226"/>
      <c r="V135" s="226">
        <f>SUM(V136:V171)</f>
        <v>294.45999999999998</v>
      </c>
      <c r="W135" s="226"/>
      <c r="X135" s="226"/>
      <c r="AG135" t="s">
        <v>126</v>
      </c>
    </row>
    <row r="136" spans="1:60" outlineLevel="1" x14ac:dyDescent="0.2">
      <c r="A136" s="233">
        <v>25</v>
      </c>
      <c r="B136" s="234" t="s">
        <v>254</v>
      </c>
      <c r="C136" s="244" t="s">
        <v>255</v>
      </c>
      <c r="D136" s="235" t="s">
        <v>155</v>
      </c>
      <c r="E136" s="236">
        <v>4.26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6.7000000000000002E-4</v>
      </c>
      <c r="O136" s="238">
        <f>ROUND(E136*N136,2)</f>
        <v>0</v>
      </c>
      <c r="P136" s="238">
        <v>0.31900000000000001</v>
      </c>
      <c r="Q136" s="238">
        <f>ROUND(E136*P136,2)</f>
        <v>1.36</v>
      </c>
      <c r="R136" s="238"/>
      <c r="S136" s="238" t="s">
        <v>130</v>
      </c>
      <c r="T136" s="239" t="s">
        <v>131</v>
      </c>
      <c r="U136" s="221">
        <v>0.317</v>
      </c>
      <c r="V136" s="221">
        <f>ROUND(E136*U136,2)</f>
        <v>1.35</v>
      </c>
      <c r="W136" s="221"/>
      <c r="X136" s="221" t="s">
        <v>132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133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45" t="s">
        <v>256</v>
      </c>
      <c r="D137" s="222"/>
      <c r="E137" s="223">
        <v>4.26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46"/>
      <c r="D138" s="240"/>
      <c r="E138" s="240"/>
      <c r="F138" s="240"/>
      <c r="G138" s="240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136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33">
        <v>26</v>
      </c>
      <c r="B139" s="234" t="s">
        <v>257</v>
      </c>
      <c r="C139" s="244" t="s">
        <v>258</v>
      </c>
      <c r="D139" s="235" t="s">
        <v>155</v>
      </c>
      <c r="E139" s="236">
        <v>2.2040000000000002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8">
        <v>6.7000000000000002E-4</v>
      </c>
      <c r="O139" s="238">
        <f>ROUND(E139*N139,2)</f>
        <v>0</v>
      </c>
      <c r="P139" s="238">
        <v>0.1</v>
      </c>
      <c r="Q139" s="238">
        <f>ROUND(E139*P139,2)</f>
        <v>0.22</v>
      </c>
      <c r="R139" s="238"/>
      <c r="S139" s="238" t="s">
        <v>130</v>
      </c>
      <c r="T139" s="239" t="s">
        <v>131</v>
      </c>
      <c r="U139" s="221">
        <v>0.24099999999999999</v>
      </c>
      <c r="V139" s="221">
        <f>ROUND(E139*U139,2)</f>
        <v>0.53</v>
      </c>
      <c r="W139" s="221"/>
      <c r="X139" s="221" t="s">
        <v>132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133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45" t="s">
        <v>259</v>
      </c>
      <c r="D140" s="222"/>
      <c r="E140" s="223">
        <v>3.5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135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45" t="s">
        <v>260</v>
      </c>
      <c r="D141" s="222"/>
      <c r="E141" s="223">
        <v>-1.3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135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46"/>
      <c r="D142" s="240"/>
      <c r="E142" s="240"/>
      <c r="F142" s="240"/>
      <c r="G142" s="240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136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33">
        <v>27</v>
      </c>
      <c r="B143" s="234" t="s">
        <v>261</v>
      </c>
      <c r="C143" s="244" t="s">
        <v>262</v>
      </c>
      <c r="D143" s="235" t="s">
        <v>129</v>
      </c>
      <c r="E143" s="236">
        <v>0.54139999999999999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8">
        <v>0</v>
      </c>
      <c r="O143" s="238">
        <f>ROUND(E143*N143,2)</f>
        <v>0</v>
      </c>
      <c r="P143" s="238">
        <v>2.2000000000000002</v>
      </c>
      <c r="Q143" s="238">
        <f>ROUND(E143*P143,2)</f>
        <v>1.19</v>
      </c>
      <c r="R143" s="238"/>
      <c r="S143" s="238" t="s">
        <v>130</v>
      </c>
      <c r="T143" s="239" t="s">
        <v>131</v>
      </c>
      <c r="U143" s="221">
        <v>12.05</v>
      </c>
      <c r="V143" s="221">
        <f>ROUND(E143*U143,2)</f>
        <v>6.52</v>
      </c>
      <c r="W143" s="221"/>
      <c r="X143" s="221" t="s">
        <v>132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133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45" t="s">
        <v>263</v>
      </c>
      <c r="D144" s="222"/>
      <c r="E144" s="223"/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135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45" t="s">
        <v>264</v>
      </c>
      <c r="D145" s="222"/>
      <c r="E145" s="223">
        <v>0.11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45" t="s">
        <v>265</v>
      </c>
      <c r="D146" s="222"/>
      <c r="E146" s="223">
        <v>0.11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135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45" t="s">
        <v>266</v>
      </c>
      <c r="D147" s="222"/>
      <c r="E147" s="223">
        <v>0.05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135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45" t="s">
        <v>267</v>
      </c>
      <c r="D148" s="222"/>
      <c r="E148" s="223">
        <v>0.19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135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45" t="s">
        <v>268</v>
      </c>
      <c r="D149" s="222"/>
      <c r="E149" s="223">
        <v>0.09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135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46"/>
      <c r="D150" s="240"/>
      <c r="E150" s="240"/>
      <c r="F150" s="240"/>
      <c r="G150" s="240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136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3">
        <v>28</v>
      </c>
      <c r="B151" s="234" t="s">
        <v>269</v>
      </c>
      <c r="C151" s="244" t="s">
        <v>270</v>
      </c>
      <c r="D151" s="235" t="s">
        <v>129</v>
      </c>
      <c r="E151" s="236">
        <v>20.239999999999998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0</v>
      </c>
      <c r="O151" s="238">
        <f>ROUND(E151*N151,2)</f>
        <v>0</v>
      </c>
      <c r="P151" s="238">
        <v>2.2000000000000002</v>
      </c>
      <c r="Q151" s="238">
        <f>ROUND(E151*P151,2)</f>
        <v>44.53</v>
      </c>
      <c r="R151" s="238"/>
      <c r="S151" s="238" t="s">
        <v>130</v>
      </c>
      <c r="T151" s="239" t="s">
        <v>131</v>
      </c>
      <c r="U151" s="221">
        <v>11.73</v>
      </c>
      <c r="V151" s="221">
        <f>ROUND(E151*U151,2)</f>
        <v>237.42</v>
      </c>
      <c r="W151" s="221"/>
      <c r="X151" s="221" t="s">
        <v>132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133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45" t="s">
        <v>271</v>
      </c>
      <c r="D152" s="222"/>
      <c r="E152" s="223">
        <v>20.239999999999998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135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46"/>
      <c r="D153" s="240"/>
      <c r="E153" s="240"/>
      <c r="F153" s="240"/>
      <c r="G153" s="240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136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3">
        <v>29</v>
      </c>
      <c r="B154" s="234" t="s">
        <v>272</v>
      </c>
      <c r="C154" s="244" t="s">
        <v>273</v>
      </c>
      <c r="D154" s="235" t="s">
        <v>241</v>
      </c>
      <c r="E154" s="236">
        <v>11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38"/>
      <c r="S154" s="238" t="s">
        <v>130</v>
      </c>
      <c r="T154" s="239" t="s">
        <v>131</v>
      </c>
      <c r="U154" s="221">
        <v>0.05</v>
      </c>
      <c r="V154" s="221">
        <f>ROUND(E154*U154,2)</f>
        <v>0.55000000000000004</v>
      </c>
      <c r="W154" s="221"/>
      <c r="X154" s="221" t="s">
        <v>132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133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47"/>
      <c r="D155" s="241"/>
      <c r="E155" s="241"/>
      <c r="F155" s="241"/>
      <c r="G155" s="24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136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3">
        <v>30</v>
      </c>
      <c r="B156" s="234" t="s">
        <v>274</v>
      </c>
      <c r="C156" s="244" t="s">
        <v>275</v>
      </c>
      <c r="D156" s="235" t="s">
        <v>155</v>
      </c>
      <c r="E156" s="236">
        <v>14.6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1.17E-3</v>
      </c>
      <c r="O156" s="238">
        <f>ROUND(E156*N156,2)</f>
        <v>0.02</v>
      </c>
      <c r="P156" s="238">
        <v>7.5999999999999998E-2</v>
      </c>
      <c r="Q156" s="238">
        <f>ROUND(E156*P156,2)</f>
        <v>1.1100000000000001</v>
      </c>
      <c r="R156" s="238"/>
      <c r="S156" s="238" t="s">
        <v>130</v>
      </c>
      <c r="T156" s="239" t="s">
        <v>131</v>
      </c>
      <c r="U156" s="221">
        <v>0.93899999999999995</v>
      </c>
      <c r="V156" s="221">
        <f>ROUND(E156*U156,2)</f>
        <v>13.71</v>
      </c>
      <c r="W156" s="221"/>
      <c r="X156" s="221" t="s">
        <v>132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133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45" t="s">
        <v>276</v>
      </c>
      <c r="D157" s="222"/>
      <c r="E157" s="223">
        <v>5.6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135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45" t="s">
        <v>277</v>
      </c>
      <c r="D158" s="222"/>
      <c r="E158" s="223">
        <v>9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135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46"/>
      <c r="D159" s="240"/>
      <c r="E159" s="240"/>
      <c r="F159" s="240"/>
      <c r="G159" s="240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136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33">
        <v>31</v>
      </c>
      <c r="B160" s="234" t="s">
        <v>278</v>
      </c>
      <c r="C160" s="244" t="s">
        <v>279</v>
      </c>
      <c r="D160" s="235" t="s">
        <v>155</v>
      </c>
      <c r="E160" s="236">
        <v>3.3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1E-3</v>
      </c>
      <c r="O160" s="238">
        <f>ROUND(E160*N160,2)</f>
        <v>0</v>
      </c>
      <c r="P160" s="238">
        <v>6.3E-2</v>
      </c>
      <c r="Q160" s="238">
        <f>ROUND(E160*P160,2)</f>
        <v>0.21</v>
      </c>
      <c r="R160" s="238"/>
      <c r="S160" s="238" t="s">
        <v>130</v>
      </c>
      <c r="T160" s="239" t="s">
        <v>131</v>
      </c>
      <c r="U160" s="221">
        <v>0.71799999999999997</v>
      </c>
      <c r="V160" s="221">
        <f>ROUND(E160*U160,2)</f>
        <v>2.37</v>
      </c>
      <c r="W160" s="221"/>
      <c r="X160" s="221" t="s">
        <v>132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133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45" t="s">
        <v>280</v>
      </c>
      <c r="D161" s="222"/>
      <c r="E161" s="223">
        <v>3.3</v>
      </c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135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46"/>
      <c r="D162" s="240"/>
      <c r="E162" s="240"/>
      <c r="F162" s="240"/>
      <c r="G162" s="240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136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33">
        <v>32</v>
      </c>
      <c r="B163" s="234" t="s">
        <v>281</v>
      </c>
      <c r="C163" s="244" t="s">
        <v>282</v>
      </c>
      <c r="D163" s="235" t="s">
        <v>155</v>
      </c>
      <c r="E163" s="236">
        <v>26.684999999999999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21</v>
      </c>
      <c r="M163" s="238">
        <f>G163*(1+L163/100)</f>
        <v>0</v>
      </c>
      <c r="N163" s="238">
        <v>0</v>
      </c>
      <c r="O163" s="238">
        <f>ROUND(E163*N163,2)</f>
        <v>0</v>
      </c>
      <c r="P163" s="238">
        <v>6.8000000000000005E-2</v>
      </c>
      <c r="Q163" s="238">
        <f>ROUND(E163*P163,2)</f>
        <v>1.81</v>
      </c>
      <c r="R163" s="238"/>
      <c r="S163" s="238" t="s">
        <v>130</v>
      </c>
      <c r="T163" s="239" t="s">
        <v>131</v>
      </c>
      <c r="U163" s="221">
        <v>0.3</v>
      </c>
      <c r="V163" s="221">
        <f>ROUND(E163*U163,2)</f>
        <v>8.01</v>
      </c>
      <c r="W163" s="221"/>
      <c r="X163" s="221" t="s">
        <v>132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133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45" t="s">
        <v>283</v>
      </c>
      <c r="D164" s="222"/>
      <c r="E164" s="223">
        <v>6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135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45" t="s">
        <v>284</v>
      </c>
      <c r="D165" s="222"/>
      <c r="E165" s="223">
        <v>12.13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135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45" t="s">
        <v>285</v>
      </c>
      <c r="D166" s="222"/>
      <c r="E166" s="223">
        <v>8.5500000000000007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135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46"/>
      <c r="D167" s="240"/>
      <c r="E167" s="240"/>
      <c r="F167" s="240"/>
      <c r="G167" s="240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136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33">
        <v>33</v>
      </c>
      <c r="B168" s="234" t="s">
        <v>286</v>
      </c>
      <c r="C168" s="244" t="s">
        <v>287</v>
      </c>
      <c r="D168" s="235" t="s">
        <v>288</v>
      </c>
      <c r="E168" s="236">
        <v>24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8">
        <v>0</v>
      </c>
      <c r="O168" s="238">
        <f>ROUND(E168*N168,2)</f>
        <v>0</v>
      </c>
      <c r="P168" s="238">
        <v>0</v>
      </c>
      <c r="Q168" s="238">
        <f>ROUND(E168*P168,2)</f>
        <v>0</v>
      </c>
      <c r="R168" s="238"/>
      <c r="S168" s="238" t="s">
        <v>130</v>
      </c>
      <c r="T168" s="239" t="s">
        <v>131</v>
      </c>
      <c r="U168" s="221">
        <v>1</v>
      </c>
      <c r="V168" s="221">
        <f>ROUND(E168*U168,2)</f>
        <v>24</v>
      </c>
      <c r="W168" s="221"/>
      <c r="X168" s="221" t="s">
        <v>289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290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45" t="s">
        <v>291</v>
      </c>
      <c r="D169" s="222"/>
      <c r="E169" s="223">
        <v>16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135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45" t="s">
        <v>292</v>
      </c>
      <c r="D170" s="222"/>
      <c r="E170" s="223">
        <v>8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135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46"/>
      <c r="D171" s="240"/>
      <c r="E171" s="240"/>
      <c r="F171" s="240"/>
      <c r="G171" s="240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136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x14ac:dyDescent="0.2">
      <c r="A172" s="227" t="s">
        <v>125</v>
      </c>
      <c r="B172" s="228" t="s">
        <v>76</v>
      </c>
      <c r="C172" s="243" t="s">
        <v>77</v>
      </c>
      <c r="D172" s="229"/>
      <c r="E172" s="230"/>
      <c r="F172" s="231"/>
      <c r="G172" s="231">
        <f>SUMIF(AG173:AG174,"&lt;&gt;NOR",G173:G174)</f>
        <v>0</v>
      </c>
      <c r="H172" s="231"/>
      <c r="I172" s="231">
        <f>SUM(I173:I174)</f>
        <v>0</v>
      </c>
      <c r="J172" s="231"/>
      <c r="K172" s="231">
        <f>SUM(K173:K174)</f>
        <v>0</v>
      </c>
      <c r="L172" s="231"/>
      <c r="M172" s="231">
        <f>SUM(M173:M174)</f>
        <v>0</v>
      </c>
      <c r="N172" s="231"/>
      <c r="O172" s="231">
        <f>SUM(O173:O174)</f>
        <v>0</v>
      </c>
      <c r="P172" s="231"/>
      <c r="Q172" s="231">
        <f>SUM(Q173:Q174)</f>
        <v>0</v>
      </c>
      <c r="R172" s="231"/>
      <c r="S172" s="231"/>
      <c r="T172" s="232"/>
      <c r="U172" s="226"/>
      <c r="V172" s="226">
        <f>SUM(V173:V174)</f>
        <v>159.9</v>
      </c>
      <c r="W172" s="226"/>
      <c r="X172" s="226"/>
      <c r="AG172" t="s">
        <v>126</v>
      </c>
    </row>
    <row r="173" spans="1:60" outlineLevel="1" x14ac:dyDescent="0.2">
      <c r="A173" s="233">
        <v>34</v>
      </c>
      <c r="B173" s="234" t="s">
        <v>293</v>
      </c>
      <c r="C173" s="244" t="s">
        <v>294</v>
      </c>
      <c r="D173" s="235" t="s">
        <v>234</v>
      </c>
      <c r="E173" s="236">
        <v>76.14188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8">
        <v>0</v>
      </c>
      <c r="O173" s="238">
        <f>ROUND(E173*N173,2)</f>
        <v>0</v>
      </c>
      <c r="P173" s="238">
        <v>0</v>
      </c>
      <c r="Q173" s="238">
        <f>ROUND(E173*P173,2)</f>
        <v>0</v>
      </c>
      <c r="R173" s="238"/>
      <c r="S173" s="238" t="s">
        <v>130</v>
      </c>
      <c r="T173" s="239" t="s">
        <v>131</v>
      </c>
      <c r="U173" s="221">
        <v>2.1</v>
      </c>
      <c r="V173" s="221">
        <f>ROUND(E173*U173,2)</f>
        <v>159.9</v>
      </c>
      <c r="W173" s="221"/>
      <c r="X173" s="221" t="s">
        <v>132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295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47"/>
      <c r="D174" s="241"/>
      <c r="E174" s="241"/>
      <c r="F174" s="241"/>
      <c r="G174" s="24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136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x14ac:dyDescent="0.2">
      <c r="A175" s="227" t="s">
        <v>125</v>
      </c>
      <c r="B175" s="228" t="s">
        <v>78</v>
      </c>
      <c r="C175" s="243" t="s">
        <v>79</v>
      </c>
      <c r="D175" s="229"/>
      <c r="E175" s="230"/>
      <c r="F175" s="231"/>
      <c r="G175" s="231">
        <f>SUMIF(AG176:AG264,"&lt;&gt;NOR",G176:G264)</f>
        <v>0</v>
      </c>
      <c r="H175" s="231"/>
      <c r="I175" s="231">
        <f>SUM(I176:I264)</f>
        <v>0</v>
      </c>
      <c r="J175" s="231"/>
      <c r="K175" s="231">
        <f>SUM(K176:K264)</f>
        <v>0</v>
      </c>
      <c r="L175" s="231"/>
      <c r="M175" s="231">
        <f>SUM(M176:M264)</f>
        <v>0</v>
      </c>
      <c r="N175" s="231"/>
      <c r="O175" s="231">
        <f>SUM(O176:O264)</f>
        <v>2.0700000000000003</v>
      </c>
      <c r="P175" s="231"/>
      <c r="Q175" s="231">
        <f>SUM(Q176:Q264)</f>
        <v>0</v>
      </c>
      <c r="R175" s="231"/>
      <c r="S175" s="231"/>
      <c r="T175" s="232"/>
      <c r="U175" s="226"/>
      <c r="V175" s="226">
        <f>SUM(V176:V264)</f>
        <v>284.34999999999997</v>
      </c>
      <c r="W175" s="226"/>
      <c r="X175" s="226"/>
      <c r="AG175" t="s">
        <v>126</v>
      </c>
    </row>
    <row r="176" spans="1:60" outlineLevel="1" x14ac:dyDescent="0.2">
      <c r="A176" s="233">
        <v>35</v>
      </c>
      <c r="B176" s="234" t="s">
        <v>296</v>
      </c>
      <c r="C176" s="244" t="s">
        <v>297</v>
      </c>
      <c r="D176" s="235" t="s">
        <v>155</v>
      </c>
      <c r="E176" s="236">
        <v>295.37450000000001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8">
        <v>2.1000000000000001E-4</v>
      </c>
      <c r="O176" s="238">
        <f>ROUND(E176*N176,2)</f>
        <v>0.06</v>
      </c>
      <c r="P176" s="238">
        <v>0</v>
      </c>
      <c r="Q176" s="238">
        <f>ROUND(E176*P176,2)</f>
        <v>0</v>
      </c>
      <c r="R176" s="238"/>
      <c r="S176" s="238" t="s">
        <v>130</v>
      </c>
      <c r="T176" s="239" t="s">
        <v>131</v>
      </c>
      <c r="U176" s="221">
        <v>0.1</v>
      </c>
      <c r="V176" s="221">
        <f>ROUND(E176*U176,2)</f>
        <v>29.54</v>
      </c>
      <c r="W176" s="221"/>
      <c r="X176" s="221" t="s">
        <v>132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133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45" t="s">
        <v>298</v>
      </c>
      <c r="D177" s="222"/>
      <c r="E177" s="223">
        <v>41.44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135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45" t="s">
        <v>185</v>
      </c>
      <c r="D178" s="222"/>
      <c r="E178" s="223">
        <v>-1.8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45" t="s">
        <v>161</v>
      </c>
      <c r="D179" s="222"/>
      <c r="E179" s="223">
        <v>-1.4</v>
      </c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135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45" t="s">
        <v>299</v>
      </c>
      <c r="D180" s="222"/>
      <c r="E180" s="223">
        <v>2.2050000000000001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135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45" t="s">
        <v>196</v>
      </c>
      <c r="D181" s="222"/>
      <c r="E181" s="223">
        <v>3.5</v>
      </c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135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45" t="s">
        <v>167</v>
      </c>
      <c r="D182" s="222"/>
      <c r="E182" s="223">
        <v>20.335000000000001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135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45" t="s">
        <v>178</v>
      </c>
      <c r="D183" s="222"/>
      <c r="E183" s="223">
        <v>-2.8</v>
      </c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45" t="s">
        <v>300</v>
      </c>
      <c r="D184" s="222"/>
      <c r="E184" s="223">
        <v>2.16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135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19"/>
      <c r="B185" s="220"/>
      <c r="C185" s="245" t="s">
        <v>301</v>
      </c>
      <c r="D185" s="222"/>
      <c r="E185" s="223">
        <v>33.311500000000002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135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45" t="s">
        <v>171</v>
      </c>
      <c r="D186" s="222"/>
      <c r="E186" s="223">
        <v>-3.6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135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45" t="s">
        <v>302</v>
      </c>
      <c r="D187" s="222"/>
      <c r="E187" s="223">
        <v>2.2000000000000002</v>
      </c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135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45" t="s">
        <v>303</v>
      </c>
      <c r="D188" s="222"/>
      <c r="E188" s="223">
        <v>2</v>
      </c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135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45" t="s">
        <v>304</v>
      </c>
      <c r="D189" s="222"/>
      <c r="E189" s="223">
        <v>9.7750000000000004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45" t="s">
        <v>168</v>
      </c>
      <c r="D190" s="222"/>
      <c r="E190" s="223">
        <v>-1.4</v>
      </c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135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45" t="s">
        <v>176</v>
      </c>
      <c r="D191" s="222"/>
      <c r="E191" s="223">
        <v>0.7</v>
      </c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135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45" t="s">
        <v>305</v>
      </c>
      <c r="D192" s="222"/>
      <c r="E192" s="223">
        <v>10.34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135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45" t="s">
        <v>168</v>
      </c>
      <c r="D193" s="222"/>
      <c r="E193" s="223">
        <v>-1.4</v>
      </c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135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45" t="s">
        <v>160</v>
      </c>
      <c r="D194" s="222"/>
      <c r="E194" s="223">
        <v>-1.8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135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45" t="s">
        <v>179</v>
      </c>
      <c r="D195" s="222"/>
      <c r="E195" s="223">
        <v>0.65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135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45" t="s">
        <v>306</v>
      </c>
      <c r="D196" s="222"/>
      <c r="E196" s="223">
        <v>14.616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135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45" t="s">
        <v>307</v>
      </c>
      <c r="D197" s="222"/>
      <c r="E197" s="223">
        <v>2.4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135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45" t="s">
        <v>168</v>
      </c>
      <c r="D198" s="222"/>
      <c r="E198" s="223">
        <v>-1.4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135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45" t="s">
        <v>181</v>
      </c>
      <c r="D199" s="222"/>
      <c r="E199" s="223">
        <v>0.5</v>
      </c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135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45" t="s">
        <v>308</v>
      </c>
      <c r="D200" s="222"/>
      <c r="E200" s="223">
        <v>1.02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135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45" t="s">
        <v>309</v>
      </c>
      <c r="D201" s="222"/>
      <c r="E201" s="223">
        <v>14.04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135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45" t="s">
        <v>185</v>
      </c>
      <c r="D202" s="222"/>
      <c r="E202" s="223">
        <v>-1.8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135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45" t="s">
        <v>186</v>
      </c>
      <c r="D203" s="222"/>
      <c r="E203" s="223">
        <v>0.6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135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45" t="s">
        <v>310</v>
      </c>
      <c r="D204" s="222"/>
      <c r="E204" s="223">
        <v>19.39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135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45" t="s">
        <v>171</v>
      </c>
      <c r="D205" s="222"/>
      <c r="E205" s="223">
        <v>-3.6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135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45" t="s">
        <v>311</v>
      </c>
      <c r="D206" s="222"/>
      <c r="E206" s="223">
        <v>0.72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135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45" t="s">
        <v>312</v>
      </c>
      <c r="D207" s="222"/>
      <c r="E207" s="223">
        <v>0.88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135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45" t="s">
        <v>313</v>
      </c>
      <c r="D208" s="222"/>
      <c r="E208" s="223">
        <v>18.234999999999999</v>
      </c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135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45" t="s">
        <v>171</v>
      </c>
      <c r="D209" s="222"/>
      <c r="E209" s="223">
        <v>-3.6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135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45" t="s">
        <v>193</v>
      </c>
      <c r="D210" s="222"/>
      <c r="E210" s="223">
        <v>1.2</v>
      </c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135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45" t="s">
        <v>314</v>
      </c>
      <c r="D211" s="222"/>
      <c r="E211" s="223">
        <v>49.865000000000002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135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45" t="s">
        <v>185</v>
      </c>
      <c r="D212" s="222"/>
      <c r="E212" s="223">
        <v>-1.8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135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45" t="s">
        <v>196</v>
      </c>
      <c r="D213" s="222"/>
      <c r="E213" s="223">
        <v>3.5</v>
      </c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135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48" t="s">
        <v>315</v>
      </c>
      <c r="D214" s="224"/>
      <c r="E214" s="225">
        <v>229.1825</v>
      </c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135</v>
      </c>
      <c r="AH214" s="212">
        <v>1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45" t="s">
        <v>316</v>
      </c>
      <c r="D215" s="222"/>
      <c r="E215" s="223">
        <v>46.192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135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45" t="s">
        <v>317</v>
      </c>
      <c r="D216" s="222"/>
      <c r="E216" s="223">
        <v>20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135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46"/>
      <c r="D217" s="240"/>
      <c r="E217" s="240"/>
      <c r="F217" s="240"/>
      <c r="G217" s="240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136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33">
        <v>36</v>
      </c>
      <c r="B218" s="234" t="s">
        <v>318</v>
      </c>
      <c r="C218" s="244" t="s">
        <v>319</v>
      </c>
      <c r="D218" s="235" t="s">
        <v>155</v>
      </c>
      <c r="E218" s="236">
        <v>302.40699999999998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1.2600000000000001E-3</v>
      </c>
      <c r="O218" s="238">
        <f>ROUND(E218*N218,2)</f>
        <v>0.38</v>
      </c>
      <c r="P218" s="238">
        <v>0</v>
      </c>
      <c r="Q218" s="238">
        <f>ROUND(E218*P218,2)</f>
        <v>0</v>
      </c>
      <c r="R218" s="238"/>
      <c r="S218" s="238" t="s">
        <v>130</v>
      </c>
      <c r="T218" s="239" t="s">
        <v>131</v>
      </c>
      <c r="U218" s="221">
        <v>0.24</v>
      </c>
      <c r="V218" s="221">
        <f>ROUND(E218*U218,2)</f>
        <v>72.58</v>
      </c>
      <c r="W218" s="221"/>
      <c r="X218" s="221" t="s">
        <v>132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133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47"/>
      <c r="D219" s="241"/>
      <c r="E219" s="241"/>
      <c r="F219" s="241"/>
      <c r="G219" s="24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136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33">
        <v>37</v>
      </c>
      <c r="B220" s="234" t="s">
        <v>320</v>
      </c>
      <c r="C220" s="244" t="s">
        <v>321</v>
      </c>
      <c r="D220" s="235" t="s">
        <v>155</v>
      </c>
      <c r="E220" s="236">
        <v>302.40699999999998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8">
        <v>3.6800000000000001E-3</v>
      </c>
      <c r="O220" s="238">
        <f>ROUND(E220*N220,2)</f>
        <v>1.1100000000000001</v>
      </c>
      <c r="P220" s="238">
        <v>0</v>
      </c>
      <c r="Q220" s="238">
        <f>ROUND(E220*P220,2)</f>
        <v>0</v>
      </c>
      <c r="R220" s="238"/>
      <c r="S220" s="238" t="s">
        <v>130</v>
      </c>
      <c r="T220" s="239" t="s">
        <v>131</v>
      </c>
      <c r="U220" s="221">
        <v>0.39</v>
      </c>
      <c r="V220" s="221">
        <f>ROUND(E220*U220,2)</f>
        <v>117.94</v>
      </c>
      <c r="W220" s="221"/>
      <c r="X220" s="221" t="s">
        <v>132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133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47"/>
      <c r="D221" s="241"/>
      <c r="E221" s="241"/>
      <c r="F221" s="241"/>
      <c r="G221" s="24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136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33">
        <v>38</v>
      </c>
      <c r="B222" s="234" t="s">
        <v>322</v>
      </c>
      <c r="C222" s="244" t="s">
        <v>323</v>
      </c>
      <c r="D222" s="235" t="s">
        <v>139</v>
      </c>
      <c r="E222" s="236">
        <v>115.48</v>
      </c>
      <c r="F222" s="237"/>
      <c r="G222" s="238">
        <f>ROUND(E222*F222,2)</f>
        <v>0</v>
      </c>
      <c r="H222" s="237"/>
      <c r="I222" s="238">
        <f>ROUND(E222*H222,2)</f>
        <v>0</v>
      </c>
      <c r="J222" s="237"/>
      <c r="K222" s="238">
        <f>ROUND(E222*J222,2)</f>
        <v>0</v>
      </c>
      <c r="L222" s="238">
        <v>21</v>
      </c>
      <c r="M222" s="238">
        <f>G222*(1+L222/100)</f>
        <v>0</v>
      </c>
      <c r="N222" s="238">
        <v>3.2000000000000003E-4</v>
      </c>
      <c r="O222" s="238">
        <f>ROUND(E222*N222,2)</f>
        <v>0.04</v>
      </c>
      <c r="P222" s="238">
        <v>0</v>
      </c>
      <c r="Q222" s="238">
        <f>ROUND(E222*P222,2)</f>
        <v>0</v>
      </c>
      <c r="R222" s="238"/>
      <c r="S222" s="238" t="s">
        <v>130</v>
      </c>
      <c r="T222" s="239" t="s">
        <v>131</v>
      </c>
      <c r="U222" s="221">
        <v>0.11</v>
      </c>
      <c r="V222" s="221">
        <f>ROUND(E222*U222,2)</f>
        <v>12.7</v>
      </c>
      <c r="W222" s="221"/>
      <c r="X222" s="221" t="s">
        <v>132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133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45" t="s">
        <v>324</v>
      </c>
      <c r="D223" s="222"/>
      <c r="E223" s="223">
        <v>21.9</v>
      </c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135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45" t="s">
        <v>325</v>
      </c>
      <c r="D224" s="222"/>
      <c r="E224" s="223">
        <v>5</v>
      </c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135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45" t="s">
        <v>326</v>
      </c>
      <c r="D225" s="222"/>
      <c r="E225" s="223">
        <v>-1.6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135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45" t="s">
        <v>327</v>
      </c>
      <c r="D226" s="222"/>
      <c r="E226" s="223">
        <v>8.3000000000000007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135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45" t="s">
        <v>168</v>
      </c>
      <c r="D227" s="222"/>
      <c r="E227" s="223">
        <v>-1.4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135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45" t="s">
        <v>328</v>
      </c>
      <c r="D228" s="222"/>
      <c r="E228" s="223"/>
      <c r="F228" s="221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135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45" t="s">
        <v>329</v>
      </c>
      <c r="D229" s="222"/>
      <c r="E229" s="223">
        <v>0.8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135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45" t="s">
        <v>330</v>
      </c>
      <c r="D230" s="222"/>
      <c r="E230" s="223">
        <v>3.05</v>
      </c>
      <c r="F230" s="221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135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45" t="s">
        <v>331</v>
      </c>
      <c r="D231" s="222"/>
      <c r="E231" s="223">
        <v>-0.7</v>
      </c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135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45" t="s">
        <v>332</v>
      </c>
      <c r="D232" s="222"/>
      <c r="E232" s="223">
        <v>0.4</v>
      </c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135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45" t="s">
        <v>333</v>
      </c>
      <c r="D233" s="222"/>
      <c r="E233" s="223">
        <v>17.2</v>
      </c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135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45" t="s">
        <v>185</v>
      </c>
      <c r="D234" s="222"/>
      <c r="E234" s="223">
        <v>-1.8</v>
      </c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135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45" t="s">
        <v>334</v>
      </c>
      <c r="D235" s="222"/>
      <c r="E235" s="223">
        <v>0.45</v>
      </c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135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45" t="s">
        <v>335</v>
      </c>
      <c r="D236" s="222"/>
      <c r="E236" s="223">
        <v>4.9000000000000004</v>
      </c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135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45" t="s">
        <v>331</v>
      </c>
      <c r="D237" s="222"/>
      <c r="E237" s="223">
        <v>-0.7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135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45" t="s">
        <v>336</v>
      </c>
      <c r="D238" s="222"/>
      <c r="E238" s="223">
        <v>4.7</v>
      </c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135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45" t="s">
        <v>168</v>
      </c>
      <c r="D239" s="222"/>
      <c r="E239" s="223">
        <v>-1.4</v>
      </c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135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45" t="s">
        <v>337</v>
      </c>
      <c r="D240" s="222"/>
      <c r="E240" s="223">
        <v>7.59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135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45" t="s">
        <v>331</v>
      </c>
      <c r="D241" s="222"/>
      <c r="E241" s="223">
        <v>-0.7</v>
      </c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135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45" t="s">
        <v>332</v>
      </c>
      <c r="D242" s="222"/>
      <c r="E242" s="223">
        <v>0.4</v>
      </c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135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45" t="s">
        <v>338</v>
      </c>
      <c r="D243" s="222"/>
      <c r="E243" s="223">
        <v>6.6</v>
      </c>
      <c r="F243" s="221"/>
      <c r="G243" s="221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135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45" t="s">
        <v>339</v>
      </c>
      <c r="D244" s="222"/>
      <c r="E244" s="223">
        <v>-0.9</v>
      </c>
      <c r="F244" s="221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135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45" t="s">
        <v>340</v>
      </c>
      <c r="D245" s="222"/>
      <c r="E245" s="223">
        <v>9.65</v>
      </c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135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45" t="s">
        <v>185</v>
      </c>
      <c r="D246" s="222"/>
      <c r="E246" s="223">
        <v>-1.8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135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45" t="s">
        <v>341</v>
      </c>
      <c r="D247" s="222"/>
      <c r="E247" s="223">
        <v>-0.7</v>
      </c>
      <c r="F247" s="221"/>
      <c r="G247" s="221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135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45" t="s">
        <v>342</v>
      </c>
      <c r="D248" s="222"/>
      <c r="E248" s="223">
        <v>0.6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135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45" t="s">
        <v>343</v>
      </c>
      <c r="D249" s="222"/>
      <c r="E249" s="223">
        <v>11.4</v>
      </c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135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45" t="s">
        <v>185</v>
      </c>
      <c r="D250" s="222"/>
      <c r="E250" s="223">
        <v>-1.8</v>
      </c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135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45" t="s">
        <v>329</v>
      </c>
      <c r="D251" s="222"/>
      <c r="E251" s="223">
        <v>0.8</v>
      </c>
      <c r="F251" s="221"/>
      <c r="G251" s="221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135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45" t="s">
        <v>344</v>
      </c>
      <c r="D252" s="222"/>
      <c r="E252" s="223">
        <v>25.74</v>
      </c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135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45" t="s">
        <v>339</v>
      </c>
      <c r="D253" s="222"/>
      <c r="E253" s="223">
        <v>-0.9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135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45" t="s">
        <v>332</v>
      </c>
      <c r="D254" s="222"/>
      <c r="E254" s="223">
        <v>0.4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135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46"/>
      <c r="D255" s="240"/>
      <c r="E255" s="240"/>
      <c r="F255" s="240"/>
      <c r="G255" s="240"/>
      <c r="H255" s="221"/>
      <c r="I255" s="221"/>
      <c r="J255" s="221"/>
      <c r="K255" s="221"/>
      <c r="L255" s="221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1"/>
      <c r="X255" s="221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136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3">
        <v>39</v>
      </c>
      <c r="B256" s="234" t="s">
        <v>345</v>
      </c>
      <c r="C256" s="244" t="s">
        <v>346</v>
      </c>
      <c r="D256" s="235" t="s">
        <v>155</v>
      </c>
      <c r="E256" s="236">
        <v>101.2</v>
      </c>
      <c r="F256" s="237"/>
      <c r="G256" s="238">
        <f>ROUND(E256*F256,2)</f>
        <v>0</v>
      </c>
      <c r="H256" s="237"/>
      <c r="I256" s="238">
        <f>ROUND(E256*H256,2)</f>
        <v>0</v>
      </c>
      <c r="J256" s="237"/>
      <c r="K256" s="238">
        <f>ROUND(E256*J256,2)</f>
        <v>0</v>
      </c>
      <c r="L256" s="238">
        <v>21</v>
      </c>
      <c r="M256" s="238">
        <f>G256*(1+L256/100)</f>
        <v>0</v>
      </c>
      <c r="N256" s="238">
        <v>3.2299999999999998E-3</v>
      </c>
      <c r="O256" s="238">
        <f>ROUND(E256*N256,2)</f>
        <v>0.33</v>
      </c>
      <c r="P256" s="238">
        <v>0</v>
      </c>
      <c r="Q256" s="238">
        <f>ROUND(E256*P256,2)</f>
        <v>0</v>
      </c>
      <c r="R256" s="238"/>
      <c r="S256" s="238" t="s">
        <v>130</v>
      </c>
      <c r="T256" s="239" t="s">
        <v>131</v>
      </c>
      <c r="U256" s="221">
        <v>0.48</v>
      </c>
      <c r="V256" s="221">
        <f>ROUND(E256*U256,2)</f>
        <v>48.58</v>
      </c>
      <c r="W256" s="221"/>
      <c r="X256" s="221" t="s">
        <v>132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133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45" t="s">
        <v>238</v>
      </c>
      <c r="D257" s="222"/>
      <c r="E257" s="223">
        <v>101.2</v>
      </c>
      <c r="F257" s="221"/>
      <c r="G257" s="221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21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135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46"/>
      <c r="D258" s="240"/>
      <c r="E258" s="240"/>
      <c r="F258" s="240"/>
      <c r="G258" s="240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136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33">
        <v>40</v>
      </c>
      <c r="B259" s="234" t="s">
        <v>347</v>
      </c>
      <c r="C259" s="244" t="s">
        <v>348</v>
      </c>
      <c r="D259" s="235" t="s">
        <v>155</v>
      </c>
      <c r="E259" s="236">
        <v>40.58</v>
      </c>
      <c r="F259" s="237"/>
      <c r="G259" s="238">
        <f>ROUND(E259*F259,2)</f>
        <v>0</v>
      </c>
      <c r="H259" s="237"/>
      <c r="I259" s="238">
        <f>ROUND(E259*H259,2)</f>
        <v>0</v>
      </c>
      <c r="J259" s="237"/>
      <c r="K259" s="238">
        <f>ROUND(E259*J259,2)</f>
        <v>0</v>
      </c>
      <c r="L259" s="238">
        <v>21</v>
      </c>
      <c r="M259" s="238">
        <f>G259*(1+L259/100)</f>
        <v>0</v>
      </c>
      <c r="N259" s="238">
        <v>3.7799999999999999E-3</v>
      </c>
      <c r="O259" s="238">
        <f>ROUND(E259*N259,2)</f>
        <v>0.15</v>
      </c>
      <c r="P259" s="238">
        <v>0</v>
      </c>
      <c r="Q259" s="238">
        <f>ROUND(E259*P259,2)</f>
        <v>0</v>
      </c>
      <c r="R259" s="238"/>
      <c r="S259" s="238" t="s">
        <v>130</v>
      </c>
      <c r="T259" s="239" t="s">
        <v>131</v>
      </c>
      <c r="U259" s="221">
        <v>0</v>
      </c>
      <c r="V259" s="221">
        <f>ROUND(E259*U259,2)</f>
        <v>0</v>
      </c>
      <c r="W259" s="221"/>
      <c r="X259" s="221" t="s">
        <v>206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207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45" t="s">
        <v>349</v>
      </c>
      <c r="D260" s="222"/>
      <c r="E260" s="223">
        <v>7.3</v>
      </c>
      <c r="F260" s="221"/>
      <c r="G260" s="221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21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135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45" t="s">
        <v>350</v>
      </c>
      <c r="D261" s="222"/>
      <c r="E261" s="223">
        <v>33.28</v>
      </c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135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46"/>
      <c r="D262" s="240"/>
      <c r="E262" s="240"/>
      <c r="F262" s="240"/>
      <c r="G262" s="240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136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33">
        <v>41</v>
      </c>
      <c r="B263" s="234" t="s">
        <v>351</v>
      </c>
      <c r="C263" s="244" t="s">
        <v>352</v>
      </c>
      <c r="D263" s="235" t="s">
        <v>234</v>
      </c>
      <c r="E263" s="236">
        <v>1.92123</v>
      </c>
      <c r="F263" s="237"/>
      <c r="G263" s="238">
        <f>ROUND(E263*F263,2)</f>
        <v>0</v>
      </c>
      <c r="H263" s="237"/>
      <c r="I263" s="238">
        <f>ROUND(E263*H263,2)</f>
        <v>0</v>
      </c>
      <c r="J263" s="237"/>
      <c r="K263" s="238">
        <f>ROUND(E263*J263,2)</f>
        <v>0</v>
      </c>
      <c r="L263" s="238">
        <v>21</v>
      </c>
      <c r="M263" s="238">
        <f>G263*(1+L263/100)</f>
        <v>0</v>
      </c>
      <c r="N263" s="238">
        <v>0</v>
      </c>
      <c r="O263" s="238">
        <f>ROUND(E263*N263,2)</f>
        <v>0</v>
      </c>
      <c r="P263" s="238">
        <v>0</v>
      </c>
      <c r="Q263" s="238">
        <f>ROUND(E263*P263,2)</f>
        <v>0</v>
      </c>
      <c r="R263" s="238"/>
      <c r="S263" s="238" t="s">
        <v>130</v>
      </c>
      <c r="T263" s="239" t="s">
        <v>131</v>
      </c>
      <c r="U263" s="221">
        <v>1.5669999999999999</v>
      </c>
      <c r="V263" s="221">
        <f>ROUND(E263*U263,2)</f>
        <v>3.01</v>
      </c>
      <c r="W263" s="221"/>
      <c r="X263" s="221" t="s">
        <v>132</v>
      </c>
      <c r="Y263" s="212"/>
      <c r="Z263" s="212"/>
      <c r="AA263" s="212"/>
      <c r="AB263" s="212"/>
      <c r="AC263" s="212"/>
      <c r="AD263" s="212"/>
      <c r="AE263" s="212"/>
      <c r="AF263" s="212"/>
      <c r="AG263" s="212" t="s">
        <v>353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47"/>
      <c r="D264" s="241"/>
      <c r="E264" s="241"/>
      <c r="F264" s="241"/>
      <c r="G264" s="24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136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x14ac:dyDescent="0.2">
      <c r="A265" s="227" t="s">
        <v>125</v>
      </c>
      <c r="B265" s="228" t="s">
        <v>80</v>
      </c>
      <c r="C265" s="243" t="s">
        <v>81</v>
      </c>
      <c r="D265" s="229"/>
      <c r="E265" s="230"/>
      <c r="F265" s="231"/>
      <c r="G265" s="231">
        <f>SUMIF(AG266:AG273,"&lt;&gt;NOR",G266:G273)</f>
        <v>0</v>
      </c>
      <c r="H265" s="231"/>
      <c r="I265" s="231">
        <f>SUM(I266:I273)</f>
        <v>0</v>
      </c>
      <c r="J265" s="231"/>
      <c r="K265" s="231">
        <f>SUM(K266:K273)</f>
        <v>0</v>
      </c>
      <c r="L265" s="231"/>
      <c r="M265" s="231">
        <f>SUM(M266:M273)</f>
        <v>0</v>
      </c>
      <c r="N265" s="231"/>
      <c r="O265" s="231">
        <f>SUM(O266:O273)</f>
        <v>0.19</v>
      </c>
      <c r="P265" s="231"/>
      <c r="Q265" s="231">
        <f>SUM(Q266:Q273)</f>
        <v>0</v>
      </c>
      <c r="R265" s="231"/>
      <c r="S265" s="231"/>
      <c r="T265" s="232"/>
      <c r="U265" s="226"/>
      <c r="V265" s="226">
        <f>SUM(V266:V273)</f>
        <v>8.43</v>
      </c>
      <c r="W265" s="226"/>
      <c r="X265" s="226"/>
      <c r="AG265" t="s">
        <v>126</v>
      </c>
    </row>
    <row r="266" spans="1:60" outlineLevel="1" x14ac:dyDescent="0.2">
      <c r="A266" s="233">
        <v>42</v>
      </c>
      <c r="B266" s="234" t="s">
        <v>354</v>
      </c>
      <c r="C266" s="244" t="s">
        <v>355</v>
      </c>
      <c r="D266" s="235" t="s">
        <v>155</v>
      </c>
      <c r="E266" s="236">
        <v>101.2</v>
      </c>
      <c r="F266" s="237"/>
      <c r="G266" s="238">
        <f>ROUND(E266*F266,2)</f>
        <v>0</v>
      </c>
      <c r="H266" s="237"/>
      <c r="I266" s="238">
        <f>ROUND(E266*H266,2)</f>
        <v>0</v>
      </c>
      <c r="J266" s="237"/>
      <c r="K266" s="238">
        <f>ROUND(E266*J266,2)</f>
        <v>0</v>
      </c>
      <c r="L266" s="238">
        <v>21</v>
      </c>
      <c r="M266" s="238">
        <f>G266*(1+L266/100)</f>
        <v>0</v>
      </c>
      <c r="N266" s="238">
        <v>0</v>
      </c>
      <c r="O266" s="238">
        <f>ROUND(E266*N266,2)</f>
        <v>0</v>
      </c>
      <c r="P266" s="238">
        <v>0</v>
      </c>
      <c r="Q266" s="238">
        <f>ROUND(E266*P266,2)</f>
        <v>0</v>
      </c>
      <c r="R266" s="238"/>
      <c r="S266" s="238" t="s">
        <v>130</v>
      </c>
      <c r="T266" s="239" t="s">
        <v>131</v>
      </c>
      <c r="U266" s="221">
        <v>0.08</v>
      </c>
      <c r="V266" s="221">
        <f>ROUND(E266*U266,2)</f>
        <v>8.1</v>
      </c>
      <c r="W266" s="221"/>
      <c r="X266" s="221" t="s">
        <v>132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133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45" t="s">
        <v>238</v>
      </c>
      <c r="D267" s="222"/>
      <c r="E267" s="223">
        <v>101.2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135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46"/>
      <c r="D268" s="240"/>
      <c r="E268" s="240"/>
      <c r="F268" s="240"/>
      <c r="G268" s="240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136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33">
        <v>43</v>
      </c>
      <c r="B269" s="234" t="s">
        <v>356</v>
      </c>
      <c r="C269" s="244" t="s">
        <v>357</v>
      </c>
      <c r="D269" s="235" t="s">
        <v>129</v>
      </c>
      <c r="E269" s="236">
        <v>6.3756000000000004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8">
        <v>0.03</v>
      </c>
      <c r="O269" s="238">
        <f>ROUND(E269*N269,2)</f>
        <v>0.19</v>
      </c>
      <c r="P269" s="238">
        <v>0</v>
      </c>
      <c r="Q269" s="238">
        <f>ROUND(E269*P269,2)</f>
        <v>0</v>
      </c>
      <c r="R269" s="238"/>
      <c r="S269" s="238" t="s">
        <v>130</v>
      </c>
      <c r="T269" s="239" t="s">
        <v>131</v>
      </c>
      <c r="U269" s="221">
        <v>0</v>
      </c>
      <c r="V269" s="221">
        <f>ROUND(E269*U269,2)</f>
        <v>0</v>
      </c>
      <c r="W269" s="221"/>
      <c r="X269" s="221" t="s">
        <v>246</v>
      </c>
      <c r="Y269" s="212"/>
      <c r="Z269" s="212"/>
      <c r="AA269" s="212"/>
      <c r="AB269" s="212"/>
      <c r="AC269" s="212"/>
      <c r="AD269" s="212"/>
      <c r="AE269" s="212"/>
      <c r="AF269" s="212"/>
      <c r="AG269" s="212" t="s">
        <v>247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45" t="s">
        <v>358</v>
      </c>
      <c r="D270" s="222"/>
      <c r="E270" s="223">
        <v>6.38</v>
      </c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135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9"/>
      <c r="B271" s="220"/>
      <c r="C271" s="246"/>
      <c r="D271" s="240"/>
      <c r="E271" s="240"/>
      <c r="F271" s="240"/>
      <c r="G271" s="240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21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136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33">
        <v>44</v>
      </c>
      <c r="B272" s="234" t="s">
        <v>359</v>
      </c>
      <c r="C272" s="244" t="s">
        <v>360</v>
      </c>
      <c r="D272" s="235" t="s">
        <v>234</v>
      </c>
      <c r="E272" s="236">
        <v>0.19127</v>
      </c>
      <c r="F272" s="237"/>
      <c r="G272" s="238">
        <f>ROUND(E272*F272,2)</f>
        <v>0</v>
      </c>
      <c r="H272" s="237"/>
      <c r="I272" s="238">
        <f>ROUND(E272*H272,2)</f>
        <v>0</v>
      </c>
      <c r="J272" s="237"/>
      <c r="K272" s="238">
        <f>ROUND(E272*J272,2)</f>
        <v>0</v>
      </c>
      <c r="L272" s="238">
        <v>21</v>
      </c>
      <c r="M272" s="238">
        <f>G272*(1+L272/100)</f>
        <v>0</v>
      </c>
      <c r="N272" s="238">
        <v>0</v>
      </c>
      <c r="O272" s="238">
        <f>ROUND(E272*N272,2)</f>
        <v>0</v>
      </c>
      <c r="P272" s="238">
        <v>0</v>
      </c>
      <c r="Q272" s="238">
        <f>ROUND(E272*P272,2)</f>
        <v>0</v>
      </c>
      <c r="R272" s="238"/>
      <c r="S272" s="238" t="s">
        <v>130</v>
      </c>
      <c r="T272" s="239" t="s">
        <v>131</v>
      </c>
      <c r="U272" s="221">
        <v>1.74</v>
      </c>
      <c r="V272" s="221">
        <f>ROUND(E272*U272,2)</f>
        <v>0.33</v>
      </c>
      <c r="W272" s="221"/>
      <c r="X272" s="221" t="s">
        <v>132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353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47"/>
      <c r="D273" s="241"/>
      <c r="E273" s="241"/>
      <c r="F273" s="241"/>
      <c r="G273" s="24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136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x14ac:dyDescent="0.2">
      <c r="A274" s="227" t="s">
        <v>125</v>
      </c>
      <c r="B274" s="228" t="s">
        <v>82</v>
      </c>
      <c r="C274" s="243" t="s">
        <v>83</v>
      </c>
      <c r="D274" s="229"/>
      <c r="E274" s="230"/>
      <c r="F274" s="231"/>
      <c r="G274" s="231">
        <f>SUMIF(AG275:AG279,"&lt;&gt;NOR",G275:G279)</f>
        <v>0</v>
      </c>
      <c r="H274" s="231"/>
      <c r="I274" s="231">
        <f>SUM(I275:I279)</f>
        <v>0</v>
      </c>
      <c r="J274" s="231"/>
      <c r="K274" s="231">
        <f>SUM(K275:K279)</f>
        <v>0</v>
      </c>
      <c r="L274" s="231"/>
      <c r="M274" s="231">
        <f>SUM(M275:M279)</f>
        <v>0</v>
      </c>
      <c r="N274" s="231"/>
      <c r="O274" s="231">
        <f>SUM(O275:O279)</f>
        <v>0</v>
      </c>
      <c r="P274" s="231"/>
      <c r="Q274" s="231">
        <f>SUM(Q275:Q279)</f>
        <v>0</v>
      </c>
      <c r="R274" s="231"/>
      <c r="S274" s="231"/>
      <c r="T274" s="232"/>
      <c r="U274" s="226"/>
      <c r="V274" s="226">
        <f>SUM(V275:V279)</f>
        <v>16</v>
      </c>
      <c r="W274" s="226"/>
      <c r="X274" s="226"/>
      <c r="AG274" t="s">
        <v>126</v>
      </c>
    </row>
    <row r="275" spans="1:60" outlineLevel="1" x14ac:dyDescent="0.2">
      <c r="A275" s="233">
        <v>45</v>
      </c>
      <c r="B275" s="234" t="s">
        <v>82</v>
      </c>
      <c r="C275" s="244" t="s">
        <v>361</v>
      </c>
      <c r="D275" s="235" t="s">
        <v>362</v>
      </c>
      <c r="E275" s="236">
        <v>1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38">
        <v>0</v>
      </c>
      <c r="O275" s="238">
        <f>ROUND(E275*N275,2)</f>
        <v>0</v>
      </c>
      <c r="P275" s="238">
        <v>0</v>
      </c>
      <c r="Q275" s="238">
        <f>ROUND(E275*P275,2)</f>
        <v>0</v>
      </c>
      <c r="R275" s="238"/>
      <c r="S275" s="238" t="s">
        <v>130</v>
      </c>
      <c r="T275" s="239" t="s">
        <v>131</v>
      </c>
      <c r="U275" s="221">
        <v>0</v>
      </c>
      <c r="V275" s="221">
        <f>ROUND(E275*U275,2)</f>
        <v>0</v>
      </c>
      <c r="W275" s="221"/>
      <c r="X275" s="221" t="s">
        <v>132</v>
      </c>
      <c r="Y275" s="212"/>
      <c r="Z275" s="212"/>
      <c r="AA275" s="212"/>
      <c r="AB275" s="212"/>
      <c r="AC275" s="212"/>
      <c r="AD275" s="212"/>
      <c r="AE275" s="212"/>
      <c r="AF275" s="212"/>
      <c r="AG275" s="212" t="s">
        <v>133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47"/>
      <c r="D276" s="241"/>
      <c r="E276" s="241"/>
      <c r="F276" s="241"/>
      <c r="G276" s="241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136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33">
        <v>46</v>
      </c>
      <c r="B277" s="234" t="s">
        <v>363</v>
      </c>
      <c r="C277" s="244" t="s">
        <v>364</v>
      </c>
      <c r="D277" s="235" t="s">
        <v>288</v>
      </c>
      <c r="E277" s="236">
        <v>16</v>
      </c>
      <c r="F277" s="237"/>
      <c r="G277" s="238">
        <f>ROUND(E277*F277,2)</f>
        <v>0</v>
      </c>
      <c r="H277" s="237"/>
      <c r="I277" s="238">
        <f>ROUND(E277*H277,2)</f>
        <v>0</v>
      </c>
      <c r="J277" s="237"/>
      <c r="K277" s="238">
        <f>ROUND(E277*J277,2)</f>
        <v>0</v>
      </c>
      <c r="L277" s="238">
        <v>21</v>
      </c>
      <c r="M277" s="238">
        <f>G277*(1+L277/100)</f>
        <v>0</v>
      </c>
      <c r="N277" s="238">
        <v>0</v>
      </c>
      <c r="O277" s="238">
        <f>ROUND(E277*N277,2)</f>
        <v>0</v>
      </c>
      <c r="P277" s="238">
        <v>0</v>
      </c>
      <c r="Q277" s="238">
        <f>ROUND(E277*P277,2)</f>
        <v>0</v>
      </c>
      <c r="R277" s="238"/>
      <c r="S277" s="238" t="s">
        <v>130</v>
      </c>
      <c r="T277" s="239" t="s">
        <v>131</v>
      </c>
      <c r="U277" s="221">
        <v>1</v>
      </c>
      <c r="V277" s="221">
        <f>ROUND(E277*U277,2)</f>
        <v>16</v>
      </c>
      <c r="W277" s="221"/>
      <c r="X277" s="221" t="s">
        <v>289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290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9"/>
      <c r="B278" s="220"/>
      <c r="C278" s="245" t="s">
        <v>365</v>
      </c>
      <c r="D278" s="222"/>
      <c r="E278" s="223">
        <v>16</v>
      </c>
      <c r="F278" s="221"/>
      <c r="G278" s="221"/>
      <c r="H278" s="221"/>
      <c r="I278" s="221"/>
      <c r="J278" s="221"/>
      <c r="K278" s="221"/>
      <c r="L278" s="221"/>
      <c r="M278" s="221"/>
      <c r="N278" s="221"/>
      <c r="O278" s="221"/>
      <c r="P278" s="221"/>
      <c r="Q278" s="221"/>
      <c r="R278" s="221"/>
      <c r="S278" s="221"/>
      <c r="T278" s="221"/>
      <c r="U278" s="221"/>
      <c r="V278" s="221"/>
      <c r="W278" s="221"/>
      <c r="X278" s="221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135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46"/>
      <c r="D279" s="240"/>
      <c r="E279" s="240"/>
      <c r="F279" s="240"/>
      <c r="G279" s="240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136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x14ac:dyDescent="0.2">
      <c r="A280" s="227" t="s">
        <v>125</v>
      </c>
      <c r="B280" s="228" t="s">
        <v>84</v>
      </c>
      <c r="C280" s="243" t="s">
        <v>85</v>
      </c>
      <c r="D280" s="229"/>
      <c r="E280" s="230"/>
      <c r="F280" s="231"/>
      <c r="G280" s="231">
        <f>SUMIF(AG281:AG304,"&lt;&gt;NOR",G281:G304)</f>
        <v>0</v>
      </c>
      <c r="H280" s="231"/>
      <c r="I280" s="231">
        <f>SUM(I281:I304)</f>
        <v>0</v>
      </c>
      <c r="J280" s="231"/>
      <c r="K280" s="231">
        <f>SUM(K281:K304)</f>
        <v>0</v>
      </c>
      <c r="L280" s="231"/>
      <c r="M280" s="231">
        <f>SUM(M281:M304)</f>
        <v>0</v>
      </c>
      <c r="N280" s="231"/>
      <c r="O280" s="231">
        <f>SUM(O281:O304)</f>
        <v>0.16</v>
      </c>
      <c r="P280" s="231"/>
      <c r="Q280" s="231">
        <f>SUM(Q281:Q304)</f>
        <v>0</v>
      </c>
      <c r="R280" s="231"/>
      <c r="S280" s="231"/>
      <c r="T280" s="232"/>
      <c r="U280" s="226"/>
      <c r="V280" s="226">
        <f>SUM(V281:V304)</f>
        <v>17.84</v>
      </c>
      <c r="W280" s="226"/>
      <c r="X280" s="226"/>
      <c r="AG280" t="s">
        <v>126</v>
      </c>
    </row>
    <row r="281" spans="1:60" outlineLevel="1" x14ac:dyDescent="0.2">
      <c r="A281" s="233">
        <v>47</v>
      </c>
      <c r="B281" s="234" t="s">
        <v>366</v>
      </c>
      <c r="C281" s="244" t="s">
        <v>367</v>
      </c>
      <c r="D281" s="235" t="s">
        <v>241</v>
      </c>
      <c r="E281" s="236">
        <v>8</v>
      </c>
      <c r="F281" s="237"/>
      <c r="G281" s="238">
        <f>ROUND(E281*F281,2)</f>
        <v>0</v>
      </c>
      <c r="H281" s="237"/>
      <c r="I281" s="238">
        <f>ROUND(E281*H281,2)</f>
        <v>0</v>
      </c>
      <c r="J281" s="237"/>
      <c r="K281" s="238">
        <f>ROUND(E281*J281,2)</f>
        <v>0</v>
      </c>
      <c r="L281" s="238">
        <v>21</v>
      </c>
      <c r="M281" s="238">
        <f>G281*(1+L281/100)</f>
        <v>0</v>
      </c>
      <c r="N281" s="238">
        <v>0</v>
      </c>
      <c r="O281" s="238">
        <f>ROUND(E281*N281,2)</f>
        <v>0</v>
      </c>
      <c r="P281" s="238">
        <v>0</v>
      </c>
      <c r="Q281" s="238">
        <f>ROUND(E281*P281,2)</f>
        <v>0</v>
      </c>
      <c r="R281" s="238"/>
      <c r="S281" s="238" t="s">
        <v>130</v>
      </c>
      <c r="T281" s="239" t="s">
        <v>131</v>
      </c>
      <c r="U281" s="221">
        <v>1.45</v>
      </c>
      <c r="V281" s="221">
        <f>ROUND(E281*U281,2)</f>
        <v>11.6</v>
      </c>
      <c r="W281" s="221"/>
      <c r="X281" s="221" t="s">
        <v>132</v>
      </c>
      <c r="Y281" s="212"/>
      <c r="Z281" s="212"/>
      <c r="AA281" s="212"/>
      <c r="AB281" s="212"/>
      <c r="AC281" s="212"/>
      <c r="AD281" s="212"/>
      <c r="AE281" s="212"/>
      <c r="AF281" s="212"/>
      <c r="AG281" s="212" t="s">
        <v>133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47"/>
      <c r="D282" s="241"/>
      <c r="E282" s="241"/>
      <c r="F282" s="241"/>
      <c r="G282" s="241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21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136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33">
        <v>48</v>
      </c>
      <c r="B283" s="234" t="s">
        <v>368</v>
      </c>
      <c r="C283" s="244" t="s">
        <v>369</v>
      </c>
      <c r="D283" s="235" t="s">
        <v>241</v>
      </c>
      <c r="E283" s="236">
        <v>8</v>
      </c>
      <c r="F283" s="237"/>
      <c r="G283" s="238">
        <f>ROUND(E283*F283,2)</f>
        <v>0</v>
      </c>
      <c r="H283" s="237"/>
      <c r="I283" s="238">
        <f>ROUND(E283*H283,2)</f>
        <v>0</v>
      </c>
      <c r="J283" s="237"/>
      <c r="K283" s="238">
        <f>ROUND(E283*J283,2)</f>
        <v>0</v>
      </c>
      <c r="L283" s="238">
        <v>21</v>
      </c>
      <c r="M283" s="238">
        <f>G283*(1+L283/100)</f>
        <v>0</v>
      </c>
      <c r="N283" s="238">
        <v>0</v>
      </c>
      <c r="O283" s="238">
        <f>ROUND(E283*N283,2)</f>
        <v>0</v>
      </c>
      <c r="P283" s="238">
        <v>0</v>
      </c>
      <c r="Q283" s="238">
        <f>ROUND(E283*P283,2)</f>
        <v>0</v>
      </c>
      <c r="R283" s="238"/>
      <c r="S283" s="238" t="s">
        <v>130</v>
      </c>
      <c r="T283" s="239" t="s">
        <v>131</v>
      </c>
      <c r="U283" s="221">
        <v>0.78</v>
      </c>
      <c r="V283" s="221">
        <f>ROUND(E283*U283,2)</f>
        <v>6.24</v>
      </c>
      <c r="W283" s="221"/>
      <c r="X283" s="221" t="s">
        <v>132</v>
      </c>
      <c r="Y283" s="212"/>
      <c r="Z283" s="212"/>
      <c r="AA283" s="212"/>
      <c r="AB283" s="212"/>
      <c r="AC283" s="212"/>
      <c r="AD283" s="212"/>
      <c r="AE283" s="212"/>
      <c r="AF283" s="212"/>
      <c r="AG283" s="212" t="s">
        <v>133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47"/>
      <c r="D284" s="241"/>
      <c r="E284" s="241"/>
      <c r="F284" s="241"/>
      <c r="G284" s="24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21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136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33">
        <v>49</v>
      </c>
      <c r="B285" s="234" t="s">
        <v>370</v>
      </c>
      <c r="C285" s="244" t="s">
        <v>371</v>
      </c>
      <c r="D285" s="235" t="s">
        <v>241</v>
      </c>
      <c r="E285" s="236">
        <v>8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8">
        <v>8.0000000000000004E-4</v>
      </c>
      <c r="O285" s="238">
        <f>ROUND(E285*N285,2)</f>
        <v>0.01</v>
      </c>
      <c r="P285" s="238">
        <v>0</v>
      </c>
      <c r="Q285" s="238">
        <f>ROUND(E285*P285,2)</f>
        <v>0</v>
      </c>
      <c r="R285" s="238"/>
      <c r="S285" s="238" t="s">
        <v>130</v>
      </c>
      <c r="T285" s="239" t="s">
        <v>131</v>
      </c>
      <c r="U285" s="221">
        <v>0</v>
      </c>
      <c r="V285" s="221">
        <f>ROUND(E285*U285,2)</f>
        <v>0</v>
      </c>
      <c r="W285" s="221"/>
      <c r="X285" s="221" t="s">
        <v>246</v>
      </c>
      <c r="Y285" s="212"/>
      <c r="Z285" s="212"/>
      <c r="AA285" s="212"/>
      <c r="AB285" s="212"/>
      <c r="AC285" s="212"/>
      <c r="AD285" s="212"/>
      <c r="AE285" s="212"/>
      <c r="AF285" s="212"/>
      <c r="AG285" s="212" t="s">
        <v>247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47"/>
      <c r="D286" s="241"/>
      <c r="E286" s="241"/>
      <c r="F286" s="241"/>
      <c r="G286" s="241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136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33">
        <v>50</v>
      </c>
      <c r="B287" s="234" t="s">
        <v>372</v>
      </c>
      <c r="C287" s="244" t="s">
        <v>373</v>
      </c>
      <c r="D287" s="235" t="s">
        <v>241</v>
      </c>
      <c r="E287" s="236">
        <v>3</v>
      </c>
      <c r="F287" s="237"/>
      <c r="G287" s="238">
        <f>ROUND(E287*F287,2)</f>
        <v>0</v>
      </c>
      <c r="H287" s="237"/>
      <c r="I287" s="238">
        <f>ROUND(E287*H287,2)</f>
        <v>0</v>
      </c>
      <c r="J287" s="237"/>
      <c r="K287" s="238">
        <f>ROUND(E287*J287,2)</f>
        <v>0</v>
      </c>
      <c r="L287" s="238">
        <v>21</v>
      </c>
      <c r="M287" s="238">
        <f>G287*(1+L287/100)</f>
        <v>0</v>
      </c>
      <c r="N287" s="238">
        <v>1.4999999999999999E-2</v>
      </c>
      <c r="O287" s="238">
        <f>ROUND(E287*N287,2)</f>
        <v>0.05</v>
      </c>
      <c r="P287" s="238">
        <v>0</v>
      </c>
      <c r="Q287" s="238">
        <f>ROUND(E287*P287,2)</f>
        <v>0</v>
      </c>
      <c r="R287" s="238"/>
      <c r="S287" s="238" t="s">
        <v>130</v>
      </c>
      <c r="T287" s="239" t="s">
        <v>131</v>
      </c>
      <c r="U287" s="221">
        <v>0</v>
      </c>
      <c r="V287" s="221">
        <f>ROUND(E287*U287,2)</f>
        <v>0</v>
      </c>
      <c r="W287" s="221"/>
      <c r="X287" s="221" t="s">
        <v>246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247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/>
      <c r="B288" s="220"/>
      <c r="C288" s="247"/>
      <c r="D288" s="241"/>
      <c r="E288" s="241"/>
      <c r="F288" s="241"/>
      <c r="G288" s="241"/>
      <c r="H288" s="221"/>
      <c r="I288" s="221"/>
      <c r="J288" s="221"/>
      <c r="K288" s="221"/>
      <c r="L288" s="221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1"/>
      <c r="X288" s="221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136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33">
        <v>51</v>
      </c>
      <c r="B289" s="234" t="s">
        <v>374</v>
      </c>
      <c r="C289" s="244" t="s">
        <v>375</v>
      </c>
      <c r="D289" s="235" t="s">
        <v>241</v>
      </c>
      <c r="E289" s="236">
        <v>5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8">
        <v>1.9E-2</v>
      </c>
      <c r="O289" s="238">
        <f>ROUND(E289*N289,2)</f>
        <v>0.1</v>
      </c>
      <c r="P289" s="238">
        <v>0</v>
      </c>
      <c r="Q289" s="238">
        <f>ROUND(E289*P289,2)</f>
        <v>0</v>
      </c>
      <c r="R289" s="238"/>
      <c r="S289" s="238" t="s">
        <v>130</v>
      </c>
      <c r="T289" s="239" t="s">
        <v>131</v>
      </c>
      <c r="U289" s="221">
        <v>0</v>
      </c>
      <c r="V289" s="221">
        <f>ROUND(E289*U289,2)</f>
        <v>0</v>
      </c>
      <c r="W289" s="221"/>
      <c r="X289" s="221" t="s">
        <v>246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247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9"/>
      <c r="B290" s="220"/>
      <c r="C290" s="247"/>
      <c r="D290" s="241"/>
      <c r="E290" s="241"/>
      <c r="F290" s="241"/>
      <c r="G290" s="241"/>
      <c r="H290" s="221"/>
      <c r="I290" s="221"/>
      <c r="J290" s="221"/>
      <c r="K290" s="221"/>
      <c r="L290" s="221"/>
      <c r="M290" s="221"/>
      <c r="N290" s="221"/>
      <c r="O290" s="221"/>
      <c r="P290" s="221"/>
      <c r="Q290" s="221"/>
      <c r="R290" s="221"/>
      <c r="S290" s="221"/>
      <c r="T290" s="221"/>
      <c r="U290" s="221"/>
      <c r="V290" s="221"/>
      <c r="W290" s="221"/>
      <c r="X290" s="221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136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33">
        <v>52</v>
      </c>
      <c r="B291" s="234" t="s">
        <v>376</v>
      </c>
      <c r="C291" s="244" t="s">
        <v>377</v>
      </c>
      <c r="D291" s="235" t="s">
        <v>362</v>
      </c>
      <c r="E291" s="236">
        <v>1</v>
      </c>
      <c r="F291" s="237"/>
      <c r="G291" s="238">
        <f>ROUND(E291*F291,2)</f>
        <v>0</v>
      </c>
      <c r="H291" s="237"/>
      <c r="I291" s="238">
        <f>ROUND(E291*H291,2)</f>
        <v>0</v>
      </c>
      <c r="J291" s="237"/>
      <c r="K291" s="238">
        <f>ROUND(E291*J291,2)</f>
        <v>0</v>
      </c>
      <c r="L291" s="238">
        <v>21</v>
      </c>
      <c r="M291" s="238">
        <f>G291*(1+L291/100)</f>
        <v>0</v>
      </c>
      <c r="N291" s="238">
        <v>0</v>
      </c>
      <c r="O291" s="238">
        <f>ROUND(E291*N291,2)</f>
        <v>0</v>
      </c>
      <c r="P291" s="238">
        <v>0</v>
      </c>
      <c r="Q291" s="238">
        <f>ROUND(E291*P291,2)</f>
        <v>0</v>
      </c>
      <c r="R291" s="238"/>
      <c r="S291" s="238" t="s">
        <v>130</v>
      </c>
      <c r="T291" s="239" t="s">
        <v>131</v>
      </c>
      <c r="U291" s="221">
        <v>0</v>
      </c>
      <c r="V291" s="221">
        <f>ROUND(E291*U291,2)</f>
        <v>0</v>
      </c>
      <c r="W291" s="221"/>
      <c r="X291" s="221" t="s">
        <v>246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247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47"/>
      <c r="D292" s="241"/>
      <c r="E292" s="241"/>
      <c r="F292" s="241"/>
      <c r="G292" s="241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136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33">
        <v>53</v>
      </c>
      <c r="B293" s="234" t="s">
        <v>378</v>
      </c>
      <c r="C293" s="244" t="s">
        <v>379</v>
      </c>
      <c r="D293" s="235" t="s">
        <v>380</v>
      </c>
      <c r="E293" s="236">
        <v>1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8">
        <v>0</v>
      </c>
      <c r="O293" s="238">
        <f>ROUND(E293*N293,2)</f>
        <v>0</v>
      </c>
      <c r="P293" s="238">
        <v>0</v>
      </c>
      <c r="Q293" s="238">
        <f>ROUND(E293*P293,2)</f>
        <v>0</v>
      </c>
      <c r="R293" s="238"/>
      <c r="S293" s="238" t="s">
        <v>130</v>
      </c>
      <c r="T293" s="239" t="s">
        <v>131</v>
      </c>
      <c r="U293" s="221">
        <v>0</v>
      </c>
      <c r="V293" s="221">
        <f>ROUND(E293*U293,2)</f>
        <v>0</v>
      </c>
      <c r="W293" s="221"/>
      <c r="X293" s="221" t="s">
        <v>246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247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19"/>
      <c r="B294" s="220"/>
      <c r="C294" s="247"/>
      <c r="D294" s="241"/>
      <c r="E294" s="241"/>
      <c r="F294" s="241"/>
      <c r="G294" s="241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136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33">
        <v>54</v>
      </c>
      <c r="B295" s="234" t="s">
        <v>381</v>
      </c>
      <c r="C295" s="244" t="s">
        <v>382</v>
      </c>
      <c r="D295" s="235" t="s">
        <v>380</v>
      </c>
      <c r="E295" s="236">
        <v>1</v>
      </c>
      <c r="F295" s="237"/>
      <c r="G295" s="238">
        <f>ROUND(E295*F295,2)</f>
        <v>0</v>
      </c>
      <c r="H295" s="237"/>
      <c r="I295" s="238">
        <f>ROUND(E295*H295,2)</f>
        <v>0</v>
      </c>
      <c r="J295" s="237"/>
      <c r="K295" s="238">
        <f>ROUND(E295*J295,2)</f>
        <v>0</v>
      </c>
      <c r="L295" s="238">
        <v>21</v>
      </c>
      <c r="M295" s="238">
        <f>G295*(1+L295/100)</f>
        <v>0</v>
      </c>
      <c r="N295" s="238">
        <v>0</v>
      </c>
      <c r="O295" s="238">
        <f>ROUND(E295*N295,2)</f>
        <v>0</v>
      </c>
      <c r="P295" s="238">
        <v>0</v>
      </c>
      <c r="Q295" s="238">
        <f>ROUND(E295*P295,2)</f>
        <v>0</v>
      </c>
      <c r="R295" s="238"/>
      <c r="S295" s="238" t="s">
        <v>130</v>
      </c>
      <c r="T295" s="239" t="s">
        <v>131</v>
      </c>
      <c r="U295" s="221">
        <v>0</v>
      </c>
      <c r="V295" s="221">
        <f>ROUND(E295*U295,2)</f>
        <v>0</v>
      </c>
      <c r="W295" s="221"/>
      <c r="X295" s="221" t="s">
        <v>246</v>
      </c>
      <c r="Y295" s="212"/>
      <c r="Z295" s="212"/>
      <c r="AA295" s="212"/>
      <c r="AB295" s="212"/>
      <c r="AC295" s="212"/>
      <c r="AD295" s="212"/>
      <c r="AE295" s="212"/>
      <c r="AF295" s="212"/>
      <c r="AG295" s="212" t="s">
        <v>247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47"/>
      <c r="D296" s="241"/>
      <c r="E296" s="241"/>
      <c r="F296" s="241"/>
      <c r="G296" s="241"/>
      <c r="H296" s="221"/>
      <c r="I296" s="221"/>
      <c r="J296" s="221"/>
      <c r="K296" s="221"/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136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33">
        <v>55</v>
      </c>
      <c r="B297" s="234" t="s">
        <v>383</v>
      </c>
      <c r="C297" s="244" t="s">
        <v>384</v>
      </c>
      <c r="D297" s="235" t="s">
        <v>380</v>
      </c>
      <c r="E297" s="236">
        <v>1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8">
        <v>0</v>
      </c>
      <c r="O297" s="238">
        <f>ROUND(E297*N297,2)</f>
        <v>0</v>
      </c>
      <c r="P297" s="238">
        <v>0</v>
      </c>
      <c r="Q297" s="238">
        <f>ROUND(E297*P297,2)</f>
        <v>0</v>
      </c>
      <c r="R297" s="238"/>
      <c r="S297" s="238" t="s">
        <v>130</v>
      </c>
      <c r="T297" s="239" t="s">
        <v>131</v>
      </c>
      <c r="U297" s="221">
        <v>0</v>
      </c>
      <c r="V297" s="221">
        <f>ROUND(E297*U297,2)</f>
        <v>0</v>
      </c>
      <c r="W297" s="221"/>
      <c r="X297" s="221" t="s">
        <v>246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247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9"/>
      <c r="B298" s="220"/>
      <c r="C298" s="247"/>
      <c r="D298" s="241"/>
      <c r="E298" s="241"/>
      <c r="F298" s="241"/>
      <c r="G298" s="24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136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33">
        <v>56</v>
      </c>
      <c r="B299" s="234" t="s">
        <v>385</v>
      </c>
      <c r="C299" s="244" t="s">
        <v>386</v>
      </c>
      <c r="D299" s="235" t="s">
        <v>380</v>
      </c>
      <c r="E299" s="236">
        <v>1</v>
      </c>
      <c r="F299" s="237"/>
      <c r="G299" s="238">
        <f>ROUND(E299*F299,2)</f>
        <v>0</v>
      </c>
      <c r="H299" s="237"/>
      <c r="I299" s="238">
        <f>ROUND(E299*H299,2)</f>
        <v>0</v>
      </c>
      <c r="J299" s="237"/>
      <c r="K299" s="238">
        <f>ROUND(E299*J299,2)</f>
        <v>0</v>
      </c>
      <c r="L299" s="238">
        <v>21</v>
      </c>
      <c r="M299" s="238">
        <f>G299*(1+L299/100)</f>
        <v>0</v>
      </c>
      <c r="N299" s="238">
        <v>0</v>
      </c>
      <c r="O299" s="238">
        <f>ROUND(E299*N299,2)</f>
        <v>0</v>
      </c>
      <c r="P299" s="238">
        <v>0</v>
      </c>
      <c r="Q299" s="238">
        <f>ROUND(E299*P299,2)</f>
        <v>0</v>
      </c>
      <c r="R299" s="238"/>
      <c r="S299" s="238" t="s">
        <v>130</v>
      </c>
      <c r="T299" s="239" t="s">
        <v>131</v>
      </c>
      <c r="U299" s="221">
        <v>0</v>
      </c>
      <c r="V299" s="221">
        <f>ROUND(E299*U299,2)</f>
        <v>0</v>
      </c>
      <c r="W299" s="221"/>
      <c r="X299" s="221" t="s">
        <v>246</v>
      </c>
      <c r="Y299" s="212"/>
      <c r="Z299" s="212"/>
      <c r="AA299" s="212"/>
      <c r="AB299" s="212"/>
      <c r="AC299" s="212"/>
      <c r="AD299" s="212"/>
      <c r="AE299" s="212"/>
      <c r="AF299" s="212"/>
      <c r="AG299" s="212" t="s">
        <v>247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47"/>
      <c r="D300" s="241"/>
      <c r="E300" s="241"/>
      <c r="F300" s="241"/>
      <c r="G300" s="24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136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3">
        <v>57</v>
      </c>
      <c r="B301" s="234" t="s">
        <v>387</v>
      </c>
      <c r="C301" s="244" t="s">
        <v>388</v>
      </c>
      <c r="D301" s="235" t="s">
        <v>380</v>
      </c>
      <c r="E301" s="236">
        <v>1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38">
        <v>0</v>
      </c>
      <c r="O301" s="238">
        <f>ROUND(E301*N301,2)</f>
        <v>0</v>
      </c>
      <c r="P301" s="238">
        <v>0</v>
      </c>
      <c r="Q301" s="238">
        <f>ROUND(E301*P301,2)</f>
        <v>0</v>
      </c>
      <c r="R301" s="238"/>
      <c r="S301" s="238" t="s">
        <v>130</v>
      </c>
      <c r="T301" s="239" t="s">
        <v>131</v>
      </c>
      <c r="U301" s="221">
        <v>0</v>
      </c>
      <c r="V301" s="221">
        <f>ROUND(E301*U301,2)</f>
        <v>0</v>
      </c>
      <c r="W301" s="221"/>
      <c r="X301" s="221" t="s">
        <v>246</v>
      </c>
      <c r="Y301" s="212"/>
      <c r="Z301" s="212"/>
      <c r="AA301" s="212"/>
      <c r="AB301" s="212"/>
      <c r="AC301" s="212"/>
      <c r="AD301" s="212"/>
      <c r="AE301" s="212"/>
      <c r="AF301" s="212"/>
      <c r="AG301" s="212" t="s">
        <v>247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47"/>
      <c r="D302" s="241"/>
      <c r="E302" s="241"/>
      <c r="F302" s="241"/>
      <c r="G302" s="241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136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33">
        <v>58</v>
      </c>
      <c r="B303" s="234" t="s">
        <v>389</v>
      </c>
      <c r="C303" s="244" t="s">
        <v>390</v>
      </c>
      <c r="D303" s="235" t="s">
        <v>380</v>
      </c>
      <c r="E303" s="236">
        <v>1</v>
      </c>
      <c r="F303" s="237"/>
      <c r="G303" s="238">
        <f>ROUND(E303*F303,2)</f>
        <v>0</v>
      </c>
      <c r="H303" s="237"/>
      <c r="I303" s="238">
        <f>ROUND(E303*H303,2)</f>
        <v>0</v>
      </c>
      <c r="J303" s="237"/>
      <c r="K303" s="238">
        <f>ROUND(E303*J303,2)</f>
        <v>0</v>
      </c>
      <c r="L303" s="238">
        <v>21</v>
      </c>
      <c r="M303" s="238">
        <f>G303*(1+L303/100)</f>
        <v>0</v>
      </c>
      <c r="N303" s="238">
        <v>0</v>
      </c>
      <c r="O303" s="238">
        <f>ROUND(E303*N303,2)</f>
        <v>0</v>
      </c>
      <c r="P303" s="238">
        <v>0</v>
      </c>
      <c r="Q303" s="238">
        <f>ROUND(E303*P303,2)</f>
        <v>0</v>
      </c>
      <c r="R303" s="238"/>
      <c r="S303" s="238" t="s">
        <v>130</v>
      </c>
      <c r="T303" s="239" t="s">
        <v>131</v>
      </c>
      <c r="U303" s="221">
        <v>0</v>
      </c>
      <c r="V303" s="221">
        <f>ROUND(E303*U303,2)</f>
        <v>0</v>
      </c>
      <c r="W303" s="221"/>
      <c r="X303" s="221" t="s">
        <v>246</v>
      </c>
      <c r="Y303" s="212"/>
      <c r="Z303" s="212"/>
      <c r="AA303" s="212"/>
      <c r="AB303" s="212"/>
      <c r="AC303" s="212"/>
      <c r="AD303" s="212"/>
      <c r="AE303" s="212"/>
      <c r="AF303" s="212"/>
      <c r="AG303" s="212" t="s">
        <v>247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/>
      <c r="B304" s="220"/>
      <c r="C304" s="247"/>
      <c r="D304" s="241"/>
      <c r="E304" s="241"/>
      <c r="F304" s="241"/>
      <c r="G304" s="241"/>
      <c r="H304" s="221"/>
      <c r="I304" s="221"/>
      <c r="J304" s="221"/>
      <c r="K304" s="221"/>
      <c r="L304" s="221"/>
      <c r="M304" s="221"/>
      <c r="N304" s="221"/>
      <c r="O304" s="221"/>
      <c r="P304" s="221"/>
      <c r="Q304" s="221"/>
      <c r="R304" s="221"/>
      <c r="S304" s="221"/>
      <c r="T304" s="221"/>
      <c r="U304" s="221"/>
      <c r="V304" s="221"/>
      <c r="W304" s="221"/>
      <c r="X304" s="221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136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x14ac:dyDescent="0.2">
      <c r="A305" s="227" t="s">
        <v>125</v>
      </c>
      <c r="B305" s="228" t="s">
        <v>86</v>
      </c>
      <c r="C305" s="243" t="s">
        <v>87</v>
      </c>
      <c r="D305" s="229"/>
      <c r="E305" s="230"/>
      <c r="F305" s="231"/>
      <c r="G305" s="231">
        <f>SUMIF(AG306:AG315,"&lt;&gt;NOR",G306:G315)</f>
        <v>0</v>
      </c>
      <c r="H305" s="231"/>
      <c r="I305" s="231">
        <f>SUM(I306:I315)</f>
        <v>0</v>
      </c>
      <c r="J305" s="231"/>
      <c r="K305" s="231">
        <f>SUM(K306:K315)</f>
        <v>0</v>
      </c>
      <c r="L305" s="231"/>
      <c r="M305" s="231">
        <f>SUM(M306:M315)</f>
        <v>0</v>
      </c>
      <c r="N305" s="231"/>
      <c r="O305" s="231">
        <f>SUM(O306:O315)</f>
        <v>0</v>
      </c>
      <c r="P305" s="231"/>
      <c r="Q305" s="231">
        <f>SUM(Q306:Q315)</f>
        <v>0</v>
      </c>
      <c r="R305" s="231"/>
      <c r="S305" s="231"/>
      <c r="T305" s="232"/>
      <c r="U305" s="226"/>
      <c r="V305" s="226">
        <f>SUM(V306:V315)</f>
        <v>0</v>
      </c>
      <c r="W305" s="226"/>
      <c r="X305" s="226"/>
      <c r="AG305" t="s">
        <v>126</v>
      </c>
    </row>
    <row r="306" spans="1:60" outlineLevel="1" x14ac:dyDescent="0.2">
      <c r="A306" s="233">
        <v>59</v>
      </c>
      <c r="B306" s="234" t="s">
        <v>391</v>
      </c>
      <c r="C306" s="244" t="s">
        <v>392</v>
      </c>
      <c r="D306" s="235" t="s">
        <v>380</v>
      </c>
      <c r="E306" s="236">
        <v>1</v>
      </c>
      <c r="F306" s="237"/>
      <c r="G306" s="238">
        <f>ROUND(E306*F306,2)</f>
        <v>0</v>
      </c>
      <c r="H306" s="237"/>
      <c r="I306" s="238">
        <f>ROUND(E306*H306,2)</f>
        <v>0</v>
      </c>
      <c r="J306" s="237"/>
      <c r="K306" s="238">
        <f>ROUND(E306*J306,2)</f>
        <v>0</v>
      </c>
      <c r="L306" s="238">
        <v>21</v>
      </c>
      <c r="M306" s="238">
        <f>G306*(1+L306/100)</f>
        <v>0</v>
      </c>
      <c r="N306" s="238">
        <v>0</v>
      </c>
      <c r="O306" s="238">
        <f>ROUND(E306*N306,2)</f>
        <v>0</v>
      </c>
      <c r="P306" s="238">
        <v>0</v>
      </c>
      <c r="Q306" s="238">
        <f>ROUND(E306*P306,2)</f>
        <v>0</v>
      </c>
      <c r="R306" s="238"/>
      <c r="S306" s="238" t="s">
        <v>130</v>
      </c>
      <c r="T306" s="239" t="s">
        <v>131</v>
      </c>
      <c r="U306" s="221">
        <v>0</v>
      </c>
      <c r="V306" s="221">
        <f>ROUND(E306*U306,2)</f>
        <v>0</v>
      </c>
      <c r="W306" s="221"/>
      <c r="X306" s="221" t="s">
        <v>132</v>
      </c>
      <c r="Y306" s="212"/>
      <c r="Z306" s="212"/>
      <c r="AA306" s="212"/>
      <c r="AB306" s="212"/>
      <c r="AC306" s="212"/>
      <c r="AD306" s="212"/>
      <c r="AE306" s="212"/>
      <c r="AF306" s="212"/>
      <c r="AG306" s="212" t="s">
        <v>133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47"/>
      <c r="D307" s="241"/>
      <c r="E307" s="241"/>
      <c r="F307" s="241"/>
      <c r="G307" s="24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136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33">
        <v>60</v>
      </c>
      <c r="B308" s="234" t="s">
        <v>393</v>
      </c>
      <c r="C308" s="244" t="s">
        <v>394</v>
      </c>
      <c r="D308" s="235" t="s">
        <v>362</v>
      </c>
      <c r="E308" s="236">
        <v>1</v>
      </c>
      <c r="F308" s="237"/>
      <c r="G308" s="238">
        <f>ROUND(E308*F308,2)</f>
        <v>0</v>
      </c>
      <c r="H308" s="237"/>
      <c r="I308" s="238">
        <f>ROUND(E308*H308,2)</f>
        <v>0</v>
      </c>
      <c r="J308" s="237"/>
      <c r="K308" s="238">
        <f>ROUND(E308*J308,2)</f>
        <v>0</v>
      </c>
      <c r="L308" s="238">
        <v>21</v>
      </c>
      <c r="M308" s="238">
        <f>G308*(1+L308/100)</f>
        <v>0</v>
      </c>
      <c r="N308" s="238">
        <v>0</v>
      </c>
      <c r="O308" s="238">
        <f>ROUND(E308*N308,2)</f>
        <v>0</v>
      </c>
      <c r="P308" s="238">
        <v>0</v>
      </c>
      <c r="Q308" s="238">
        <f>ROUND(E308*P308,2)</f>
        <v>0</v>
      </c>
      <c r="R308" s="238"/>
      <c r="S308" s="238" t="s">
        <v>130</v>
      </c>
      <c r="T308" s="239" t="s">
        <v>131</v>
      </c>
      <c r="U308" s="221">
        <v>0</v>
      </c>
      <c r="V308" s="221">
        <f>ROUND(E308*U308,2)</f>
        <v>0</v>
      </c>
      <c r="W308" s="221"/>
      <c r="X308" s="221" t="s">
        <v>132</v>
      </c>
      <c r="Y308" s="212"/>
      <c r="Z308" s="212"/>
      <c r="AA308" s="212"/>
      <c r="AB308" s="212"/>
      <c r="AC308" s="212"/>
      <c r="AD308" s="212"/>
      <c r="AE308" s="212"/>
      <c r="AF308" s="212"/>
      <c r="AG308" s="212" t="s">
        <v>133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47"/>
      <c r="D309" s="241"/>
      <c r="E309" s="241"/>
      <c r="F309" s="241"/>
      <c r="G309" s="241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136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33">
        <v>61</v>
      </c>
      <c r="B310" s="234" t="s">
        <v>395</v>
      </c>
      <c r="C310" s="244" t="s">
        <v>396</v>
      </c>
      <c r="D310" s="235" t="s">
        <v>380</v>
      </c>
      <c r="E310" s="236">
        <v>1</v>
      </c>
      <c r="F310" s="237"/>
      <c r="G310" s="238">
        <f>ROUND(E310*F310,2)</f>
        <v>0</v>
      </c>
      <c r="H310" s="237"/>
      <c r="I310" s="238">
        <f>ROUND(E310*H310,2)</f>
        <v>0</v>
      </c>
      <c r="J310" s="237"/>
      <c r="K310" s="238">
        <f>ROUND(E310*J310,2)</f>
        <v>0</v>
      </c>
      <c r="L310" s="238">
        <v>21</v>
      </c>
      <c r="M310" s="238">
        <f>G310*(1+L310/100)</f>
        <v>0</v>
      </c>
      <c r="N310" s="238">
        <v>0</v>
      </c>
      <c r="O310" s="238">
        <f>ROUND(E310*N310,2)</f>
        <v>0</v>
      </c>
      <c r="P310" s="238">
        <v>0</v>
      </c>
      <c r="Q310" s="238">
        <f>ROUND(E310*P310,2)</f>
        <v>0</v>
      </c>
      <c r="R310" s="238"/>
      <c r="S310" s="238" t="s">
        <v>130</v>
      </c>
      <c r="T310" s="239" t="s">
        <v>131</v>
      </c>
      <c r="U310" s="221">
        <v>0</v>
      </c>
      <c r="V310" s="221">
        <f>ROUND(E310*U310,2)</f>
        <v>0</v>
      </c>
      <c r="W310" s="221"/>
      <c r="X310" s="221" t="s">
        <v>132</v>
      </c>
      <c r="Y310" s="212"/>
      <c r="Z310" s="212"/>
      <c r="AA310" s="212"/>
      <c r="AB310" s="212"/>
      <c r="AC310" s="212"/>
      <c r="AD310" s="212"/>
      <c r="AE310" s="212"/>
      <c r="AF310" s="212"/>
      <c r="AG310" s="212" t="s">
        <v>133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47"/>
      <c r="D311" s="241"/>
      <c r="E311" s="241"/>
      <c r="F311" s="241"/>
      <c r="G311" s="241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21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136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33">
        <v>62</v>
      </c>
      <c r="B312" s="234" t="s">
        <v>397</v>
      </c>
      <c r="C312" s="244" t="s">
        <v>398</v>
      </c>
      <c r="D312" s="235" t="s">
        <v>380</v>
      </c>
      <c r="E312" s="236">
        <v>1</v>
      </c>
      <c r="F312" s="237"/>
      <c r="G312" s="238">
        <f>ROUND(E312*F312,2)</f>
        <v>0</v>
      </c>
      <c r="H312" s="237"/>
      <c r="I312" s="238">
        <f>ROUND(E312*H312,2)</f>
        <v>0</v>
      </c>
      <c r="J312" s="237"/>
      <c r="K312" s="238">
        <f>ROUND(E312*J312,2)</f>
        <v>0</v>
      </c>
      <c r="L312" s="238">
        <v>21</v>
      </c>
      <c r="M312" s="238">
        <f>G312*(1+L312/100)</f>
        <v>0</v>
      </c>
      <c r="N312" s="238">
        <v>0</v>
      </c>
      <c r="O312" s="238">
        <f>ROUND(E312*N312,2)</f>
        <v>0</v>
      </c>
      <c r="P312" s="238">
        <v>0</v>
      </c>
      <c r="Q312" s="238">
        <f>ROUND(E312*P312,2)</f>
        <v>0</v>
      </c>
      <c r="R312" s="238"/>
      <c r="S312" s="238" t="s">
        <v>130</v>
      </c>
      <c r="T312" s="239" t="s">
        <v>131</v>
      </c>
      <c r="U312" s="221">
        <v>0</v>
      </c>
      <c r="V312" s="221">
        <f>ROUND(E312*U312,2)</f>
        <v>0</v>
      </c>
      <c r="W312" s="221"/>
      <c r="X312" s="221" t="s">
        <v>132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133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47"/>
      <c r="D313" s="241"/>
      <c r="E313" s="241"/>
      <c r="F313" s="241"/>
      <c r="G313" s="24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136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33">
        <v>63</v>
      </c>
      <c r="B314" s="234" t="s">
        <v>399</v>
      </c>
      <c r="C314" s="244" t="s">
        <v>400</v>
      </c>
      <c r="D314" s="235" t="s">
        <v>362</v>
      </c>
      <c r="E314" s="236">
        <v>1</v>
      </c>
      <c r="F314" s="237"/>
      <c r="G314" s="238">
        <f>ROUND(E314*F314,2)</f>
        <v>0</v>
      </c>
      <c r="H314" s="237"/>
      <c r="I314" s="238">
        <f>ROUND(E314*H314,2)</f>
        <v>0</v>
      </c>
      <c r="J314" s="237"/>
      <c r="K314" s="238">
        <f>ROUND(E314*J314,2)</f>
        <v>0</v>
      </c>
      <c r="L314" s="238">
        <v>21</v>
      </c>
      <c r="M314" s="238">
        <f>G314*(1+L314/100)</f>
        <v>0</v>
      </c>
      <c r="N314" s="238">
        <v>0</v>
      </c>
      <c r="O314" s="238">
        <f>ROUND(E314*N314,2)</f>
        <v>0</v>
      </c>
      <c r="P314" s="238">
        <v>0</v>
      </c>
      <c r="Q314" s="238">
        <f>ROUND(E314*P314,2)</f>
        <v>0</v>
      </c>
      <c r="R314" s="238"/>
      <c r="S314" s="238" t="s">
        <v>130</v>
      </c>
      <c r="T314" s="239" t="s">
        <v>131</v>
      </c>
      <c r="U314" s="221">
        <v>0</v>
      </c>
      <c r="V314" s="221">
        <f>ROUND(E314*U314,2)</f>
        <v>0</v>
      </c>
      <c r="W314" s="221"/>
      <c r="X314" s="221" t="s">
        <v>132</v>
      </c>
      <c r="Y314" s="212"/>
      <c r="Z314" s="212"/>
      <c r="AA314" s="212"/>
      <c r="AB314" s="212"/>
      <c r="AC314" s="212"/>
      <c r="AD314" s="212"/>
      <c r="AE314" s="212"/>
      <c r="AF314" s="212"/>
      <c r="AG314" s="212" t="s">
        <v>133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47"/>
      <c r="D315" s="241"/>
      <c r="E315" s="241"/>
      <c r="F315" s="241"/>
      <c r="G315" s="241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136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x14ac:dyDescent="0.2">
      <c r="A316" s="227" t="s">
        <v>125</v>
      </c>
      <c r="B316" s="228" t="s">
        <v>88</v>
      </c>
      <c r="C316" s="243" t="s">
        <v>89</v>
      </c>
      <c r="D316" s="229"/>
      <c r="E316" s="230"/>
      <c r="F316" s="231"/>
      <c r="G316" s="231">
        <f>SUMIF(AG317:AG319,"&lt;&gt;NOR",G317:G319)</f>
        <v>0</v>
      </c>
      <c r="H316" s="231"/>
      <c r="I316" s="231">
        <f>SUM(I317:I319)</f>
        <v>0</v>
      </c>
      <c r="J316" s="231"/>
      <c r="K316" s="231">
        <f>SUM(K317:K319)</f>
        <v>0</v>
      </c>
      <c r="L316" s="231"/>
      <c r="M316" s="231">
        <f>SUM(M317:M319)</f>
        <v>0</v>
      </c>
      <c r="N316" s="231"/>
      <c r="O316" s="231">
        <f>SUM(O317:O319)</f>
        <v>0</v>
      </c>
      <c r="P316" s="231"/>
      <c r="Q316" s="231">
        <f>SUM(Q317:Q319)</f>
        <v>0</v>
      </c>
      <c r="R316" s="231"/>
      <c r="S316" s="231"/>
      <c r="T316" s="232"/>
      <c r="U316" s="226"/>
      <c r="V316" s="226">
        <f>SUM(V317:V319)</f>
        <v>16</v>
      </c>
      <c r="W316" s="226"/>
      <c r="X316" s="226"/>
      <c r="AG316" t="s">
        <v>126</v>
      </c>
    </row>
    <row r="317" spans="1:60" outlineLevel="1" x14ac:dyDescent="0.2">
      <c r="A317" s="233">
        <v>64</v>
      </c>
      <c r="B317" s="234" t="s">
        <v>363</v>
      </c>
      <c r="C317" s="244" t="s">
        <v>364</v>
      </c>
      <c r="D317" s="235" t="s">
        <v>288</v>
      </c>
      <c r="E317" s="236">
        <v>16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21</v>
      </c>
      <c r="M317" s="238">
        <f>G317*(1+L317/100)</f>
        <v>0</v>
      </c>
      <c r="N317" s="238">
        <v>0</v>
      </c>
      <c r="O317" s="238">
        <f>ROUND(E317*N317,2)</f>
        <v>0</v>
      </c>
      <c r="P317" s="238">
        <v>0</v>
      </c>
      <c r="Q317" s="238">
        <f>ROUND(E317*P317,2)</f>
        <v>0</v>
      </c>
      <c r="R317" s="238"/>
      <c r="S317" s="238" t="s">
        <v>130</v>
      </c>
      <c r="T317" s="239" t="s">
        <v>131</v>
      </c>
      <c r="U317" s="221">
        <v>1</v>
      </c>
      <c r="V317" s="221">
        <f>ROUND(E317*U317,2)</f>
        <v>16</v>
      </c>
      <c r="W317" s="221"/>
      <c r="X317" s="221" t="s">
        <v>289</v>
      </c>
      <c r="Y317" s="212"/>
      <c r="Z317" s="212"/>
      <c r="AA317" s="212"/>
      <c r="AB317" s="212"/>
      <c r="AC317" s="212"/>
      <c r="AD317" s="212"/>
      <c r="AE317" s="212"/>
      <c r="AF317" s="212"/>
      <c r="AG317" s="212" t="s">
        <v>290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9"/>
      <c r="B318" s="220"/>
      <c r="C318" s="245" t="s">
        <v>401</v>
      </c>
      <c r="D318" s="222"/>
      <c r="E318" s="223">
        <v>16</v>
      </c>
      <c r="F318" s="221"/>
      <c r="G318" s="221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21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135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46"/>
      <c r="D319" s="240"/>
      <c r="E319" s="240"/>
      <c r="F319" s="240"/>
      <c r="G319" s="240"/>
      <c r="H319" s="221"/>
      <c r="I319" s="221"/>
      <c r="J319" s="221"/>
      <c r="K319" s="221"/>
      <c r="L319" s="221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1"/>
      <c r="X319" s="221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136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x14ac:dyDescent="0.2">
      <c r="A320" s="227" t="s">
        <v>125</v>
      </c>
      <c r="B320" s="228" t="s">
        <v>90</v>
      </c>
      <c r="C320" s="243" t="s">
        <v>91</v>
      </c>
      <c r="D320" s="229"/>
      <c r="E320" s="230"/>
      <c r="F320" s="231"/>
      <c r="G320" s="231">
        <f>SUMIF(AG321:AG334,"&lt;&gt;NOR",G321:G334)</f>
        <v>0</v>
      </c>
      <c r="H320" s="231"/>
      <c r="I320" s="231">
        <f>SUM(I321:I334)</f>
        <v>0</v>
      </c>
      <c r="J320" s="231"/>
      <c r="K320" s="231">
        <f>SUM(K321:K334)</f>
        <v>0</v>
      </c>
      <c r="L320" s="231"/>
      <c r="M320" s="231">
        <f>SUM(M321:M334)</f>
        <v>0</v>
      </c>
      <c r="N320" s="231"/>
      <c r="O320" s="231">
        <f>SUM(O321:O334)</f>
        <v>0.01</v>
      </c>
      <c r="P320" s="231"/>
      <c r="Q320" s="231">
        <f>SUM(Q321:Q334)</f>
        <v>0</v>
      </c>
      <c r="R320" s="231"/>
      <c r="S320" s="231"/>
      <c r="T320" s="232"/>
      <c r="U320" s="226"/>
      <c r="V320" s="226">
        <f>SUM(V321:V334)</f>
        <v>13.49</v>
      </c>
      <c r="W320" s="226"/>
      <c r="X320" s="226"/>
      <c r="AG320" t="s">
        <v>126</v>
      </c>
    </row>
    <row r="321" spans="1:60" outlineLevel="1" x14ac:dyDescent="0.2">
      <c r="A321" s="233">
        <v>65</v>
      </c>
      <c r="B321" s="234" t="s">
        <v>402</v>
      </c>
      <c r="C321" s="244" t="s">
        <v>403</v>
      </c>
      <c r="D321" s="235" t="s">
        <v>155</v>
      </c>
      <c r="E321" s="236">
        <v>30.655799999999999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38">
        <v>1.0000000000000001E-5</v>
      </c>
      <c r="O321" s="238">
        <f>ROUND(E321*N321,2)</f>
        <v>0</v>
      </c>
      <c r="P321" s="238">
        <v>0</v>
      </c>
      <c r="Q321" s="238">
        <f>ROUND(E321*P321,2)</f>
        <v>0</v>
      </c>
      <c r="R321" s="238"/>
      <c r="S321" s="238" t="s">
        <v>130</v>
      </c>
      <c r="T321" s="239" t="s">
        <v>131</v>
      </c>
      <c r="U321" s="221">
        <v>7.0000000000000007E-2</v>
      </c>
      <c r="V321" s="221">
        <f>ROUND(E321*U321,2)</f>
        <v>2.15</v>
      </c>
      <c r="W321" s="221"/>
      <c r="X321" s="221" t="s">
        <v>132</v>
      </c>
      <c r="Y321" s="212"/>
      <c r="Z321" s="212"/>
      <c r="AA321" s="212"/>
      <c r="AB321" s="212"/>
      <c r="AC321" s="212"/>
      <c r="AD321" s="212"/>
      <c r="AE321" s="212"/>
      <c r="AF321" s="212"/>
      <c r="AG321" s="212" t="s">
        <v>133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9"/>
      <c r="B322" s="220"/>
      <c r="C322" s="245" t="s">
        <v>404</v>
      </c>
      <c r="D322" s="222"/>
      <c r="E322" s="223">
        <v>2.16</v>
      </c>
      <c r="F322" s="221"/>
      <c r="G322" s="221"/>
      <c r="H322" s="221"/>
      <c r="I322" s="221"/>
      <c r="J322" s="221"/>
      <c r="K322" s="221"/>
      <c r="L322" s="221"/>
      <c r="M322" s="221"/>
      <c r="N322" s="221"/>
      <c r="O322" s="221"/>
      <c r="P322" s="221"/>
      <c r="Q322" s="221"/>
      <c r="R322" s="221"/>
      <c r="S322" s="221"/>
      <c r="T322" s="221"/>
      <c r="U322" s="221"/>
      <c r="V322" s="221"/>
      <c r="W322" s="221"/>
      <c r="X322" s="221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135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9"/>
      <c r="B323" s="220"/>
      <c r="C323" s="245" t="s">
        <v>405</v>
      </c>
      <c r="D323" s="222"/>
      <c r="E323" s="223">
        <v>1.44</v>
      </c>
      <c r="F323" s="221"/>
      <c r="G323" s="221"/>
      <c r="H323" s="221"/>
      <c r="I323" s="221"/>
      <c r="J323" s="221"/>
      <c r="K323" s="221"/>
      <c r="L323" s="221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1"/>
      <c r="X323" s="221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135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45" t="s">
        <v>406</v>
      </c>
      <c r="D324" s="222"/>
      <c r="E324" s="223">
        <v>0.86</v>
      </c>
      <c r="F324" s="221"/>
      <c r="G324" s="221"/>
      <c r="H324" s="221"/>
      <c r="I324" s="221"/>
      <c r="J324" s="221"/>
      <c r="K324" s="221"/>
      <c r="L324" s="221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1"/>
      <c r="X324" s="221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135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45" t="s">
        <v>407</v>
      </c>
      <c r="D325" s="222"/>
      <c r="E325" s="223">
        <v>2.16</v>
      </c>
      <c r="F325" s="221"/>
      <c r="G325" s="221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21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135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45" t="s">
        <v>405</v>
      </c>
      <c r="D326" s="222"/>
      <c r="E326" s="223">
        <v>1.44</v>
      </c>
      <c r="F326" s="221"/>
      <c r="G326" s="221"/>
      <c r="H326" s="221"/>
      <c r="I326" s="221"/>
      <c r="J326" s="221"/>
      <c r="K326" s="221"/>
      <c r="L326" s="221"/>
      <c r="M326" s="221"/>
      <c r="N326" s="221"/>
      <c r="O326" s="221"/>
      <c r="P326" s="221"/>
      <c r="Q326" s="221"/>
      <c r="R326" s="221"/>
      <c r="S326" s="221"/>
      <c r="T326" s="221"/>
      <c r="U326" s="221"/>
      <c r="V326" s="221"/>
      <c r="W326" s="221"/>
      <c r="X326" s="221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135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9"/>
      <c r="B327" s="220"/>
      <c r="C327" s="245" t="s">
        <v>407</v>
      </c>
      <c r="D327" s="222"/>
      <c r="E327" s="223">
        <v>2.16</v>
      </c>
      <c r="F327" s="221"/>
      <c r="G327" s="221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135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48" t="s">
        <v>315</v>
      </c>
      <c r="D328" s="224"/>
      <c r="E328" s="225">
        <v>10.220000000000001</v>
      </c>
      <c r="F328" s="221"/>
      <c r="G328" s="221"/>
      <c r="H328" s="221"/>
      <c r="I328" s="221"/>
      <c r="J328" s="221"/>
      <c r="K328" s="221"/>
      <c r="L328" s="221"/>
      <c r="M328" s="221"/>
      <c r="N328" s="221"/>
      <c r="O328" s="221"/>
      <c r="P328" s="221"/>
      <c r="Q328" s="221"/>
      <c r="R328" s="221"/>
      <c r="S328" s="221"/>
      <c r="T328" s="221"/>
      <c r="U328" s="221"/>
      <c r="V328" s="221"/>
      <c r="W328" s="221"/>
      <c r="X328" s="221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135</v>
      </c>
      <c r="AH328" s="212">
        <v>1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45" t="s">
        <v>408</v>
      </c>
      <c r="D329" s="222"/>
      <c r="E329" s="223">
        <v>20.440000000000001</v>
      </c>
      <c r="F329" s="221"/>
      <c r="G329" s="221"/>
      <c r="H329" s="221"/>
      <c r="I329" s="221"/>
      <c r="J329" s="221"/>
      <c r="K329" s="221"/>
      <c r="L329" s="221"/>
      <c r="M329" s="221"/>
      <c r="N329" s="221"/>
      <c r="O329" s="221"/>
      <c r="P329" s="221"/>
      <c r="Q329" s="221"/>
      <c r="R329" s="221"/>
      <c r="S329" s="221"/>
      <c r="T329" s="221"/>
      <c r="U329" s="221"/>
      <c r="V329" s="221"/>
      <c r="W329" s="221"/>
      <c r="X329" s="221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135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46"/>
      <c r="D330" s="240"/>
      <c r="E330" s="240"/>
      <c r="F330" s="240"/>
      <c r="G330" s="240"/>
      <c r="H330" s="221"/>
      <c r="I330" s="221"/>
      <c r="J330" s="221"/>
      <c r="K330" s="221"/>
      <c r="L330" s="221"/>
      <c r="M330" s="221"/>
      <c r="N330" s="221"/>
      <c r="O330" s="221"/>
      <c r="P330" s="221"/>
      <c r="Q330" s="221"/>
      <c r="R330" s="221"/>
      <c r="S330" s="221"/>
      <c r="T330" s="221"/>
      <c r="U330" s="221"/>
      <c r="V330" s="221"/>
      <c r="W330" s="221"/>
      <c r="X330" s="221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136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33">
        <v>66</v>
      </c>
      <c r="B331" s="234" t="s">
        <v>409</v>
      </c>
      <c r="C331" s="244" t="s">
        <v>410</v>
      </c>
      <c r="D331" s="235" t="s">
        <v>155</v>
      </c>
      <c r="E331" s="236">
        <v>30.655799999999999</v>
      </c>
      <c r="F331" s="237"/>
      <c r="G331" s="238">
        <f>ROUND(E331*F331,2)</f>
        <v>0</v>
      </c>
      <c r="H331" s="237"/>
      <c r="I331" s="238">
        <f>ROUND(E331*H331,2)</f>
        <v>0</v>
      </c>
      <c r="J331" s="237"/>
      <c r="K331" s="238">
        <f>ROUND(E331*J331,2)</f>
        <v>0</v>
      </c>
      <c r="L331" s="238">
        <v>21</v>
      </c>
      <c r="M331" s="238">
        <f>G331*(1+L331/100)</f>
        <v>0</v>
      </c>
      <c r="N331" s="238">
        <v>4.0999999999999999E-4</v>
      </c>
      <c r="O331" s="238">
        <f>ROUND(E331*N331,2)</f>
        <v>0.01</v>
      </c>
      <c r="P331" s="238">
        <v>0</v>
      </c>
      <c r="Q331" s="238">
        <f>ROUND(E331*P331,2)</f>
        <v>0</v>
      </c>
      <c r="R331" s="238"/>
      <c r="S331" s="238" t="s">
        <v>130</v>
      </c>
      <c r="T331" s="239" t="s">
        <v>131</v>
      </c>
      <c r="U331" s="221">
        <v>0.31</v>
      </c>
      <c r="V331" s="221">
        <f>ROUND(E331*U331,2)</f>
        <v>9.5</v>
      </c>
      <c r="W331" s="221"/>
      <c r="X331" s="221" t="s">
        <v>132</v>
      </c>
      <c r="Y331" s="212"/>
      <c r="Z331" s="212"/>
      <c r="AA331" s="212"/>
      <c r="AB331" s="212"/>
      <c r="AC331" s="212"/>
      <c r="AD331" s="212"/>
      <c r="AE331" s="212"/>
      <c r="AF331" s="212"/>
      <c r="AG331" s="212" t="s">
        <v>133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9"/>
      <c r="B332" s="220"/>
      <c r="C332" s="247"/>
      <c r="D332" s="241"/>
      <c r="E332" s="241"/>
      <c r="F332" s="241"/>
      <c r="G332" s="241"/>
      <c r="H332" s="221"/>
      <c r="I332" s="221"/>
      <c r="J332" s="221"/>
      <c r="K332" s="221"/>
      <c r="L332" s="221"/>
      <c r="M332" s="221"/>
      <c r="N332" s="221"/>
      <c r="O332" s="221"/>
      <c r="P332" s="221"/>
      <c r="Q332" s="221"/>
      <c r="R332" s="221"/>
      <c r="S332" s="221"/>
      <c r="T332" s="221"/>
      <c r="U332" s="221"/>
      <c r="V332" s="221"/>
      <c r="W332" s="221"/>
      <c r="X332" s="221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136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33">
        <v>67</v>
      </c>
      <c r="B333" s="234" t="s">
        <v>411</v>
      </c>
      <c r="C333" s="244" t="s">
        <v>412</v>
      </c>
      <c r="D333" s="235" t="s">
        <v>155</v>
      </c>
      <c r="E333" s="236">
        <v>30.655799999999999</v>
      </c>
      <c r="F333" s="237"/>
      <c r="G333" s="238">
        <f>ROUND(E333*F333,2)</f>
        <v>0</v>
      </c>
      <c r="H333" s="237"/>
      <c r="I333" s="238">
        <f>ROUND(E333*H333,2)</f>
        <v>0</v>
      </c>
      <c r="J333" s="237"/>
      <c r="K333" s="238">
        <f>ROUND(E333*J333,2)</f>
        <v>0</v>
      </c>
      <c r="L333" s="238">
        <v>21</v>
      </c>
      <c r="M333" s="238">
        <f>G333*(1+L333/100)</f>
        <v>0</v>
      </c>
      <c r="N333" s="238">
        <v>0</v>
      </c>
      <c r="O333" s="238">
        <f>ROUND(E333*N333,2)</f>
        <v>0</v>
      </c>
      <c r="P333" s="238">
        <v>0</v>
      </c>
      <c r="Q333" s="238">
        <f>ROUND(E333*P333,2)</f>
        <v>0</v>
      </c>
      <c r="R333" s="238"/>
      <c r="S333" s="238" t="s">
        <v>130</v>
      </c>
      <c r="T333" s="239" t="s">
        <v>131</v>
      </c>
      <c r="U333" s="221">
        <v>0.06</v>
      </c>
      <c r="V333" s="221">
        <f>ROUND(E333*U333,2)</f>
        <v>1.84</v>
      </c>
      <c r="W333" s="221"/>
      <c r="X333" s="221" t="s">
        <v>132</v>
      </c>
      <c r="Y333" s="212"/>
      <c r="Z333" s="212"/>
      <c r="AA333" s="212"/>
      <c r="AB333" s="212"/>
      <c r="AC333" s="212"/>
      <c r="AD333" s="212"/>
      <c r="AE333" s="212"/>
      <c r="AF333" s="212"/>
      <c r="AG333" s="212" t="s">
        <v>133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47"/>
      <c r="D334" s="241"/>
      <c r="E334" s="241"/>
      <c r="F334" s="241"/>
      <c r="G334" s="241"/>
      <c r="H334" s="221"/>
      <c r="I334" s="221"/>
      <c r="J334" s="221"/>
      <c r="K334" s="221"/>
      <c r="L334" s="221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1"/>
      <c r="X334" s="221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136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x14ac:dyDescent="0.2">
      <c r="A335" s="227" t="s">
        <v>125</v>
      </c>
      <c r="B335" s="228" t="s">
        <v>92</v>
      </c>
      <c r="C335" s="243" t="s">
        <v>93</v>
      </c>
      <c r="D335" s="229"/>
      <c r="E335" s="230"/>
      <c r="F335" s="231"/>
      <c r="G335" s="231">
        <f>SUMIF(AG336:AG337,"&lt;&gt;NOR",G336:G337)</f>
        <v>0</v>
      </c>
      <c r="H335" s="231"/>
      <c r="I335" s="231">
        <f>SUM(I336:I337)</f>
        <v>0</v>
      </c>
      <c r="J335" s="231"/>
      <c r="K335" s="231">
        <f>SUM(K336:K337)</f>
        <v>0</v>
      </c>
      <c r="L335" s="231"/>
      <c r="M335" s="231">
        <f>SUM(M336:M337)</f>
        <v>0</v>
      </c>
      <c r="N335" s="231"/>
      <c r="O335" s="231">
        <f>SUM(O336:O337)</f>
        <v>0</v>
      </c>
      <c r="P335" s="231"/>
      <c r="Q335" s="231">
        <f>SUM(Q336:Q337)</f>
        <v>0</v>
      </c>
      <c r="R335" s="231"/>
      <c r="S335" s="231"/>
      <c r="T335" s="232"/>
      <c r="U335" s="226"/>
      <c r="V335" s="226">
        <f>SUM(V336:V337)</f>
        <v>0</v>
      </c>
      <c r="W335" s="226"/>
      <c r="X335" s="226"/>
      <c r="AG335" t="s">
        <v>126</v>
      </c>
    </row>
    <row r="336" spans="1:60" outlineLevel="1" x14ac:dyDescent="0.2">
      <c r="A336" s="233">
        <v>68</v>
      </c>
      <c r="B336" s="234" t="s">
        <v>92</v>
      </c>
      <c r="C336" s="244" t="s">
        <v>413</v>
      </c>
      <c r="D336" s="235" t="s">
        <v>362</v>
      </c>
      <c r="E336" s="236">
        <v>1</v>
      </c>
      <c r="F336" s="237"/>
      <c r="G336" s="238">
        <f>ROUND(E336*F336,2)</f>
        <v>0</v>
      </c>
      <c r="H336" s="237"/>
      <c r="I336" s="238">
        <f>ROUND(E336*H336,2)</f>
        <v>0</v>
      </c>
      <c r="J336" s="237"/>
      <c r="K336" s="238">
        <f>ROUND(E336*J336,2)</f>
        <v>0</v>
      </c>
      <c r="L336" s="238">
        <v>21</v>
      </c>
      <c r="M336" s="238">
        <f>G336*(1+L336/100)</f>
        <v>0</v>
      </c>
      <c r="N336" s="238">
        <v>0</v>
      </c>
      <c r="O336" s="238">
        <f>ROUND(E336*N336,2)</f>
        <v>0</v>
      </c>
      <c r="P336" s="238">
        <v>0</v>
      </c>
      <c r="Q336" s="238">
        <f>ROUND(E336*P336,2)</f>
        <v>0</v>
      </c>
      <c r="R336" s="238"/>
      <c r="S336" s="238" t="s">
        <v>130</v>
      </c>
      <c r="T336" s="239" t="s">
        <v>131</v>
      </c>
      <c r="U336" s="221">
        <v>0</v>
      </c>
      <c r="V336" s="221">
        <f>ROUND(E336*U336,2)</f>
        <v>0</v>
      </c>
      <c r="W336" s="221"/>
      <c r="X336" s="221" t="s">
        <v>132</v>
      </c>
      <c r="Y336" s="212"/>
      <c r="Z336" s="212"/>
      <c r="AA336" s="212"/>
      <c r="AB336" s="212"/>
      <c r="AC336" s="212"/>
      <c r="AD336" s="212"/>
      <c r="AE336" s="212"/>
      <c r="AF336" s="212"/>
      <c r="AG336" s="212" t="s">
        <v>133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47"/>
      <c r="D337" s="241"/>
      <c r="E337" s="241"/>
      <c r="F337" s="241"/>
      <c r="G337" s="241"/>
      <c r="H337" s="221"/>
      <c r="I337" s="221"/>
      <c r="J337" s="221"/>
      <c r="K337" s="221"/>
      <c r="L337" s="221"/>
      <c r="M337" s="221"/>
      <c r="N337" s="221"/>
      <c r="O337" s="221"/>
      <c r="P337" s="221"/>
      <c r="Q337" s="221"/>
      <c r="R337" s="221"/>
      <c r="S337" s="221"/>
      <c r="T337" s="221"/>
      <c r="U337" s="221"/>
      <c r="V337" s="221"/>
      <c r="W337" s="221"/>
      <c r="X337" s="221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136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x14ac:dyDescent="0.2">
      <c r="A338" s="227" t="s">
        <v>125</v>
      </c>
      <c r="B338" s="228" t="s">
        <v>94</v>
      </c>
      <c r="C338" s="243" t="s">
        <v>95</v>
      </c>
      <c r="D338" s="229"/>
      <c r="E338" s="230"/>
      <c r="F338" s="231"/>
      <c r="G338" s="231">
        <f>SUMIF(AG339:AG352,"&lt;&gt;NOR",G339:G352)</f>
        <v>0</v>
      </c>
      <c r="H338" s="231"/>
      <c r="I338" s="231">
        <f>SUM(I339:I352)</f>
        <v>0</v>
      </c>
      <c r="J338" s="231"/>
      <c r="K338" s="231">
        <f>SUM(K339:K352)</f>
        <v>0</v>
      </c>
      <c r="L338" s="231"/>
      <c r="M338" s="231">
        <f>SUM(M339:M352)</f>
        <v>0</v>
      </c>
      <c r="N338" s="231"/>
      <c r="O338" s="231">
        <f>SUM(O339:O352)</f>
        <v>0</v>
      </c>
      <c r="P338" s="231"/>
      <c r="Q338" s="231">
        <f>SUM(Q339:Q352)</f>
        <v>0</v>
      </c>
      <c r="R338" s="231"/>
      <c r="S338" s="231"/>
      <c r="T338" s="232"/>
      <c r="U338" s="226"/>
      <c r="V338" s="226">
        <f>SUM(V339:V352)</f>
        <v>258.37</v>
      </c>
      <c r="W338" s="226"/>
      <c r="X338" s="226"/>
      <c r="AG338" t="s">
        <v>126</v>
      </c>
    </row>
    <row r="339" spans="1:60" outlineLevel="1" x14ac:dyDescent="0.2">
      <c r="A339" s="233">
        <v>69</v>
      </c>
      <c r="B339" s="234" t="s">
        <v>414</v>
      </c>
      <c r="C339" s="244" t="s">
        <v>415</v>
      </c>
      <c r="D339" s="235" t="s">
        <v>234</v>
      </c>
      <c r="E339" s="236">
        <v>1.5</v>
      </c>
      <c r="F339" s="237"/>
      <c r="G339" s="238">
        <f>ROUND(E339*F339,2)</f>
        <v>0</v>
      </c>
      <c r="H339" s="237"/>
      <c r="I339" s="238">
        <f>ROUND(E339*H339,2)</f>
        <v>0</v>
      </c>
      <c r="J339" s="237"/>
      <c r="K339" s="238">
        <f>ROUND(E339*J339,2)</f>
        <v>0</v>
      </c>
      <c r="L339" s="238">
        <v>21</v>
      </c>
      <c r="M339" s="238">
        <f>G339*(1+L339/100)</f>
        <v>0</v>
      </c>
      <c r="N339" s="238">
        <v>0</v>
      </c>
      <c r="O339" s="238">
        <f>ROUND(E339*N339,2)</f>
        <v>0</v>
      </c>
      <c r="P339" s="238">
        <v>0</v>
      </c>
      <c r="Q339" s="238">
        <f>ROUND(E339*P339,2)</f>
        <v>0</v>
      </c>
      <c r="R339" s="238"/>
      <c r="S339" s="238" t="s">
        <v>130</v>
      </c>
      <c r="T339" s="239" t="s">
        <v>131</v>
      </c>
      <c r="U339" s="221">
        <v>0</v>
      </c>
      <c r="V339" s="221">
        <f>ROUND(E339*U339,2)</f>
        <v>0</v>
      </c>
      <c r="W339" s="221"/>
      <c r="X339" s="221" t="s">
        <v>132</v>
      </c>
      <c r="Y339" s="212"/>
      <c r="Z339" s="212"/>
      <c r="AA339" s="212"/>
      <c r="AB339" s="212"/>
      <c r="AC339" s="212"/>
      <c r="AD339" s="212"/>
      <c r="AE339" s="212"/>
      <c r="AF339" s="212"/>
      <c r="AG339" s="212" t="s">
        <v>133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9"/>
      <c r="B340" s="220"/>
      <c r="C340" s="247"/>
      <c r="D340" s="241"/>
      <c r="E340" s="241"/>
      <c r="F340" s="241"/>
      <c r="G340" s="241"/>
      <c r="H340" s="221"/>
      <c r="I340" s="221"/>
      <c r="J340" s="221"/>
      <c r="K340" s="221"/>
      <c r="L340" s="221"/>
      <c r="M340" s="221"/>
      <c r="N340" s="221"/>
      <c r="O340" s="221"/>
      <c r="P340" s="221"/>
      <c r="Q340" s="221"/>
      <c r="R340" s="221"/>
      <c r="S340" s="221"/>
      <c r="T340" s="221"/>
      <c r="U340" s="221"/>
      <c r="V340" s="221"/>
      <c r="W340" s="221"/>
      <c r="X340" s="221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136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33">
        <v>70</v>
      </c>
      <c r="B341" s="234" t="s">
        <v>416</v>
      </c>
      <c r="C341" s="244" t="s">
        <v>417</v>
      </c>
      <c r="D341" s="235" t="s">
        <v>234</v>
      </c>
      <c r="E341" s="236">
        <v>74.500559999999993</v>
      </c>
      <c r="F341" s="237"/>
      <c r="G341" s="238">
        <f>ROUND(E341*F341,2)</f>
        <v>0</v>
      </c>
      <c r="H341" s="237"/>
      <c r="I341" s="238">
        <f>ROUND(E341*H341,2)</f>
        <v>0</v>
      </c>
      <c r="J341" s="237"/>
      <c r="K341" s="238">
        <f>ROUND(E341*J341,2)</f>
        <v>0</v>
      </c>
      <c r="L341" s="238">
        <v>21</v>
      </c>
      <c r="M341" s="238">
        <f>G341*(1+L341/100)</f>
        <v>0</v>
      </c>
      <c r="N341" s="238">
        <v>0</v>
      </c>
      <c r="O341" s="238">
        <f>ROUND(E341*N341,2)</f>
        <v>0</v>
      </c>
      <c r="P341" s="238">
        <v>0</v>
      </c>
      <c r="Q341" s="238">
        <f>ROUND(E341*P341,2)</f>
        <v>0</v>
      </c>
      <c r="R341" s="238"/>
      <c r="S341" s="238" t="s">
        <v>130</v>
      </c>
      <c r="T341" s="239" t="s">
        <v>131</v>
      </c>
      <c r="U341" s="221">
        <v>1.8160000000000001</v>
      </c>
      <c r="V341" s="221">
        <f>ROUND(E341*U341,2)</f>
        <v>135.29</v>
      </c>
      <c r="W341" s="221"/>
      <c r="X341" s="221" t="s">
        <v>132</v>
      </c>
      <c r="Y341" s="212"/>
      <c r="Z341" s="212"/>
      <c r="AA341" s="212"/>
      <c r="AB341" s="212"/>
      <c r="AC341" s="212"/>
      <c r="AD341" s="212"/>
      <c r="AE341" s="212"/>
      <c r="AF341" s="212"/>
      <c r="AG341" s="212" t="s">
        <v>418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9"/>
      <c r="B342" s="220"/>
      <c r="C342" s="247"/>
      <c r="D342" s="241"/>
      <c r="E342" s="241"/>
      <c r="F342" s="241"/>
      <c r="G342" s="241"/>
      <c r="H342" s="221"/>
      <c r="I342" s="221"/>
      <c r="J342" s="221"/>
      <c r="K342" s="221"/>
      <c r="L342" s="221"/>
      <c r="M342" s="221"/>
      <c r="N342" s="221"/>
      <c r="O342" s="221"/>
      <c r="P342" s="221"/>
      <c r="Q342" s="221"/>
      <c r="R342" s="221"/>
      <c r="S342" s="221"/>
      <c r="T342" s="221"/>
      <c r="U342" s="221"/>
      <c r="V342" s="221"/>
      <c r="W342" s="221"/>
      <c r="X342" s="221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136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33">
        <v>71</v>
      </c>
      <c r="B343" s="234" t="s">
        <v>419</v>
      </c>
      <c r="C343" s="244" t="s">
        <v>420</v>
      </c>
      <c r="D343" s="235" t="s">
        <v>234</v>
      </c>
      <c r="E343" s="236">
        <v>74.500559999999993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8">
        <v>0</v>
      </c>
      <c r="O343" s="238">
        <f>ROUND(E343*N343,2)</f>
        <v>0</v>
      </c>
      <c r="P343" s="238">
        <v>0</v>
      </c>
      <c r="Q343" s="238">
        <f>ROUND(E343*P343,2)</f>
        <v>0</v>
      </c>
      <c r="R343" s="238"/>
      <c r="S343" s="238" t="s">
        <v>130</v>
      </c>
      <c r="T343" s="239" t="s">
        <v>131</v>
      </c>
      <c r="U343" s="221">
        <v>0.49</v>
      </c>
      <c r="V343" s="221">
        <f>ROUND(E343*U343,2)</f>
        <v>36.51</v>
      </c>
      <c r="W343" s="221"/>
      <c r="X343" s="221" t="s">
        <v>132</v>
      </c>
      <c r="Y343" s="212"/>
      <c r="Z343" s="212"/>
      <c r="AA343" s="212"/>
      <c r="AB343" s="212"/>
      <c r="AC343" s="212"/>
      <c r="AD343" s="212"/>
      <c r="AE343" s="212"/>
      <c r="AF343" s="212"/>
      <c r="AG343" s="212" t="s">
        <v>418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19"/>
      <c r="B344" s="220"/>
      <c r="C344" s="247"/>
      <c r="D344" s="241"/>
      <c r="E344" s="241"/>
      <c r="F344" s="241"/>
      <c r="G344" s="241"/>
      <c r="H344" s="221"/>
      <c r="I344" s="221"/>
      <c r="J344" s="221"/>
      <c r="K344" s="221"/>
      <c r="L344" s="221"/>
      <c r="M344" s="221"/>
      <c r="N344" s="221"/>
      <c r="O344" s="221"/>
      <c r="P344" s="221"/>
      <c r="Q344" s="221"/>
      <c r="R344" s="221"/>
      <c r="S344" s="221"/>
      <c r="T344" s="221"/>
      <c r="U344" s="221"/>
      <c r="V344" s="221"/>
      <c r="W344" s="221"/>
      <c r="X344" s="221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136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33">
        <v>72</v>
      </c>
      <c r="B345" s="234" t="s">
        <v>421</v>
      </c>
      <c r="C345" s="244" t="s">
        <v>422</v>
      </c>
      <c r="D345" s="235" t="s">
        <v>234</v>
      </c>
      <c r="E345" s="236">
        <v>298.00225</v>
      </c>
      <c r="F345" s="237"/>
      <c r="G345" s="238">
        <f>ROUND(E345*F345,2)</f>
        <v>0</v>
      </c>
      <c r="H345" s="237"/>
      <c r="I345" s="238">
        <f>ROUND(E345*H345,2)</f>
        <v>0</v>
      </c>
      <c r="J345" s="237"/>
      <c r="K345" s="238">
        <f>ROUND(E345*J345,2)</f>
        <v>0</v>
      </c>
      <c r="L345" s="238">
        <v>21</v>
      </c>
      <c r="M345" s="238">
        <f>G345*(1+L345/100)</f>
        <v>0</v>
      </c>
      <c r="N345" s="238">
        <v>0</v>
      </c>
      <c r="O345" s="238">
        <f>ROUND(E345*N345,2)</f>
        <v>0</v>
      </c>
      <c r="P345" s="238">
        <v>0</v>
      </c>
      <c r="Q345" s="238">
        <f>ROUND(E345*P345,2)</f>
        <v>0</v>
      </c>
      <c r="R345" s="238"/>
      <c r="S345" s="238" t="s">
        <v>130</v>
      </c>
      <c r="T345" s="239" t="s">
        <v>131</v>
      </c>
      <c r="U345" s="221">
        <v>0</v>
      </c>
      <c r="V345" s="221">
        <f>ROUND(E345*U345,2)</f>
        <v>0</v>
      </c>
      <c r="W345" s="221"/>
      <c r="X345" s="221" t="s">
        <v>132</v>
      </c>
      <c r="Y345" s="212"/>
      <c r="Z345" s="212"/>
      <c r="AA345" s="212"/>
      <c r="AB345" s="212"/>
      <c r="AC345" s="212"/>
      <c r="AD345" s="212"/>
      <c r="AE345" s="212"/>
      <c r="AF345" s="212"/>
      <c r="AG345" s="212" t="s">
        <v>418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47"/>
      <c r="D346" s="241"/>
      <c r="E346" s="241"/>
      <c r="F346" s="241"/>
      <c r="G346" s="241"/>
      <c r="H346" s="221"/>
      <c r="I346" s="221"/>
      <c r="J346" s="221"/>
      <c r="K346" s="221"/>
      <c r="L346" s="221"/>
      <c r="M346" s="221"/>
      <c r="N346" s="221"/>
      <c r="O346" s="221"/>
      <c r="P346" s="221"/>
      <c r="Q346" s="221"/>
      <c r="R346" s="221"/>
      <c r="S346" s="221"/>
      <c r="T346" s="221"/>
      <c r="U346" s="221"/>
      <c r="V346" s="221"/>
      <c r="W346" s="221"/>
      <c r="X346" s="221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136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33">
        <v>73</v>
      </c>
      <c r="B347" s="234" t="s">
        <v>423</v>
      </c>
      <c r="C347" s="244" t="s">
        <v>424</v>
      </c>
      <c r="D347" s="235" t="s">
        <v>234</v>
      </c>
      <c r="E347" s="236">
        <v>74.500559999999993</v>
      </c>
      <c r="F347" s="237"/>
      <c r="G347" s="238">
        <f>ROUND(E347*F347,2)</f>
        <v>0</v>
      </c>
      <c r="H347" s="237"/>
      <c r="I347" s="238">
        <f>ROUND(E347*H347,2)</f>
        <v>0</v>
      </c>
      <c r="J347" s="237"/>
      <c r="K347" s="238">
        <f>ROUND(E347*J347,2)</f>
        <v>0</v>
      </c>
      <c r="L347" s="238">
        <v>21</v>
      </c>
      <c r="M347" s="238">
        <f>G347*(1+L347/100)</f>
        <v>0</v>
      </c>
      <c r="N347" s="238">
        <v>0</v>
      </c>
      <c r="O347" s="238">
        <f>ROUND(E347*N347,2)</f>
        <v>0</v>
      </c>
      <c r="P347" s="238">
        <v>0</v>
      </c>
      <c r="Q347" s="238">
        <f>ROUND(E347*P347,2)</f>
        <v>0</v>
      </c>
      <c r="R347" s="238"/>
      <c r="S347" s="238" t="s">
        <v>130</v>
      </c>
      <c r="T347" s="239" t="s">
        <v>131</v>
      </c>
      <c r="U347" s="221">
        <v>0.94199999999999995</v>
      </c>
      <c r="V347" s="221">
        <f>ROUND(E347*U347,2)</f>
        <v>70.180000000000007</v>
      </c>
      <c r="W347" s="221"/>
      <c r="X347" s="221" t="s">
        <v>132</v>
      </c>
      <c r="Y347" s="212"/>
      <c r="Z347" s="212"/>
      <c r="AA347" s="212"/>
      <c r="AB347" s="212"/>
      <c r="AC347" s="212"/>
      <c r="AD347" s="212"/>
      <c r="AE347" s="212"/>
      <c r="AF347" s="212"/>
      <c r="AG347" s="212" t="s">
        <v>418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47"/>
      <c r="D348" s="241"/>
      <c r="E348" s="241"/>
      <c r="F348" s="241"/>
      <c r="G348" s="241"/>
      <c r="H348" s="221"/>
      <c r="I348" s="221"/>
      <c r="J348" s="221"/>
      <c r="K348" s="221"/>
      <c r="L348" s="221"/>
      <c r="M348" s="221"/>
      <c r="N348" s="221"/>
      <c r="O348" s="221"/>
      <c r="P348" s="221"/>
      <c r="Q348" s="221"/>
      <c r="R348" s="221"/>
      <c r="S348" s="221"/>
      <c r="T348" s="221"/>
      <c r="U348" s="221"/>
      <c r="V348" s="221"/>
      <c r="W348" s="221"/>
      <c r="X348" s="221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136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33">
        <v>74</v>
      </c>
      <c r="B349" s="234" t="s">
        <v>425</v>
      </c>
      <c r="C349" s="244" t="s">
        <v>426</v>
      </c>
      <c r="D349" s="235" t="s">
        <v>234</v>
      </c>
      <c r="E349" s="236">
        <v>149.00112999999999</v>
      </c>
      <c r="F349" s="237"/>
      <c r="G349" s="238">
        <f>ROUND(E349*F349,2)</f>
        <v>0</v>
      </c>
      <c r="H349" s="237"/>
      <c r="I349" s="238">
        <f>ROUND(E349*H349,2)</f>
        <v>0</v>
      </c>
      <c r="J349" s="237"/>
      <c r="K349" s="238">
        <f>ROUND(E349*J349,2)</f>
        <v>0</v>
      </c>
      <c r="L349" s="238">
        <v>21</v>
      </c>
      <c r="M349" s="238">
        <f>G349*(1+L349/100)</f>
        <v>0</v>
      </c>
      <c r="N349" s="238">
        <v>0</v>
      </c>
      <c r="O349" s="238">
        <f>ROUND(E349*N349,2)</f>
        <v>0</v>
      </c>
      <c r="P349" s="238">
        <v>0</v>
      </c>
      <c r="Q349" s="238">
        <f>ROUND(E349*P349,2)</f>
        <v>0</v>
      </c>
      <c r="R349" s="238"/>
      <c r="S349" s="238" t="s">
        <v>130</v>
      </c>
      <c r="T349" s="239" t="s">
        <v>131</v>
      </c>
      <c r="U349" s="221">
        <v>0.11</v>
      </c>
      <c r="V349" s="221">
        <f>ROUND(E349*U349,2)</f>
        <v>16.39</v>
      </c>
      <c r="W349" s="221"/>
      <c r="X349" s="221" t="s">
        <v>132</v>
      </c>
      <c r="Y349" s="212"/>
      <c r="Z349" s="212"/>
      <c r="AA349" s="212"/>
      <c r="AB349" s="212"/>
      <c r="AC349" s="212"/>
      <c r="AD349" s="212"/>
      <c r="AE349" s="212"/>
      <c r="AF349" s="212"/>
      <c r="AG349" s="212" t="s">
        <v>418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9"/>
      <c r="B350" s="220"/>
      <c r="C350" s="247"/>
      <c r="D350" s="241"/>
      <c r="E350" s="241"/>
      <c r="F350" s="241"/>
      <c r="G350" s="241"/>
      <c r="H350" s="221"/>
      <c r="I350" s="221"/>
      <c r="J350" s="221"/>
      <c r="K350" s="221"/>
      <c r="L350" s="221"/>
      <c r="M350" s="221"/>
      <c r="N350" s="221"/>
      <c r="O350" s="221"/>
      <c r="P350" s="221"/>
      <c r="Q350" s="221"/>
      <c r="R350" s="221"/>
      <c r="S350" s="221"/>
      <c r="T350" s="221"/>
      <c r="U350" s="221"/>
      <c r="V350" s="221"/>
      <c r="W350" s="221"/>
      <c r="X350" s="221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136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33">
        <v>75</v>
      </c>
      <c r="B351" s="234" t="s">
        <v>427</v>
      </c>
      <c r="C351" s="244" t="s">
        <v>428</v>
      </c>
      <c r="D351" s="235" t="s">
        <v>234</v>
      </c>
      <c r="E351" s="236">
        <v>74.500559999999993</v>
      </c>
      <c r="F351" s="237"/>
      <c r="G351" s="238">
        <f>ROUND(E351*F351,2)</f>
        <v>0</v>
      </c>
      <c r="H351" s="237"/>
      <c r="I351" s="238">
        <f>ROUND(E351*H351,2)</f>
        <v>0</v>
      </c>
      <c r="J351" s="237"/>
      <c r="K351" s="238">
        <f>ROUND(E351*J351,2)</f>
        <v>0</v>
      </c>
      <c r="L351" s="238">
        <v>21</v>
      </c>
      <c r="M351" s="238">
        <f>G351*(1+L351/100)</f>
        <v>0</v>
      </c>
      <c r="N351" s="238">
        <v>0</v>
      </c>
      <c r="O351" s="238">
        <f>ROUND(E351*N351,2)</f>
        <v>0</v>
      </c>
      <c r="P351" s="238">
        <v>0</v>
      </c>
      <c r="Q351" s="238">
        <f>ROUND(E351*P351,2)</f>
        <v>0</v>
      </c>
      <c r="R351" s="238"/>
      <c r="S351" s="238" t="s">
        <v>130</v>
      </c>
      <c r="T351" s="239" t="s">
        <v>131</v>
      </c>
      <c r="U351" s="221">
        <v>0</v>
      </c>
      <c r="V351" s="221">
        <f>ROUND(E351*U351,2)</f>
        <v>0</v>
      </c>
      <c r="W351" s="221"/>
      <c r="X351" s="221" t="s">
        <v>132</v>
      </c>
      <c r="Y351" s="212"/>
      <c r="Z351" s="212"/>
      <c r="AA351" s="212"/>
      <c r="AB351" s="212"/>
      <c r="AC351" s="212"/>
      <c r="AD351" s="212"/>
      <c r="AE351" s="212"/>
      <c r="AF351" s="212"/>
      <c r="AG351" s="212" t="s">
        <v>418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">
      <c r="A352" s="219"/>
      <c r="B352" s="220"/>
      <c r="C352" s="247"/>
      <c r="D352" s="241"/>
      <c r="E352" s="241"/>
      <c r="F352" s="241"/>
      <c r="G352" s="241"/>
      <c r="H352" s="221"/>
      <c r="I352" s="221"/>
      <c r="J352" s="221"/>
      <c r="K352" s="221"/>
      <c r="L352" s="221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1"/>
      <c r="X352" s="221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136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x14ac:dyDescent="0.2">
      <c r="A353" s="227" t="s">
        <v>125</v>
      </c>
      <c r="B353" s="228" t="s">
        <v>97</v>
      </c>
      <c r="C353" s="243" t="s">
        <v>28</v>
      </c>
      <c r="D353" s="229"/>
      <c r="E353" s="230"/>
      <c r="F353" s="231"/>
      <c r="G353" s="231">
        <f>SUMIF(AG354:AG361,"&lt;&gt;NOR",G354:G361)</f>
        <v>0</v>
      </c>
      <c r="H353" s="231"/>
      <c r="I353" s="231">
        <f>SUM(I354:I361)</f>
        <v>0</v>
      </c>
      <c r="J353" s="231"/>
      <c r="K353" s="231">
        <f>SUM(K354:K361)</f>
        <v>0</v>
      </c>
      <c r="L353" s="231"/>
      <c r="M353" s="231">
        <f>SUM(M354:M361)</f>
        <v>0</v>
      </c>
      <c r="N353" s="231"/>
      <c r="O353" s="231">
        <f>SUM(O354:O361)</f>
        <v>0</v>
      </c>
      <c r="P353" s="231"/>
      <c r="Q353" s="231">
        <f>SUM(Q354:Q361)</f>
        <v>0</v>
      </c>
      <c r="R353" s="231"/>
      <c r="S353" s="231"/>
      <c r="T353" s="232"/>
      <c r="U353" s="226"/>
      <c r="V353" s="226">
        <f>SUM(V354:V361)</f>
        <v>0</v>
      </c>
      <c r="W353" s="226"/>
      <c r="X353" s="226"/>
      <c r="AG353" t="s">
        <v>126</v>
      </c>
    </row>
    <row r="354" spans="1:60" outlineLevel="1" x14ac:dyDescent="0.2">
      <c r="A354" s="233">
        <v>76</v>
      </c>
      <c r="B354" s="234" t="s">
        <v>429</v>
      </c>
      <c r="C354" s="244" t="s">
        <v>430</v>
      </c>
      <c r="D354" s="235" t="s">
        <v>431</v>
      </c>
      <c r="E354" s="236">
        <v>1</v>
      </c>
      <c r="F354" s="237"/>
      <c r="G354" s="238">
        <f>ROUND(E354*F354,2)</f>
        <v>0</v>
      </c>
      <c r="H354" s="237"/>
      <c r="I354" s="238">
        <f>ROUND(E354*H354,2)</f>
        <v>0</v>
      </c>
      <c r="J354" s="237"/>
      <c r="K354" s="238">
        <f>ROUND(E354*J354,2)</f>
        <v>0</v>
      </c>
      <c r="L354" s="238">
        <v>21</v>
      </c>
      <c r="M354" s="238">
        <f>G354*(1+L354/100)</f>
        <v>0</v>
      </c>
      <c r="N354" s="238">
        <v>0</v>
      </c>
      <c r="O354" s="238">
        <f>ROUND(E354*N354,2)</f>
        <v>0</v>
      </c>
      <c r="P354" s="238">
        <v>0</v>
      </c>
      <c r="Q354" s="238">
        <f>ROUND(E354*P354,2)</f>
        <v>0</v>
      </c>
      <c r="R354" s="238"/>
      <c r="S354" s="238" t="s">
        <v>130</v>
      </c>
      <c r="T354" s="239" t="s">
        <v>131</v>
      </c>
      <c r="U354" s="221">
        <v>0</v>
      </c>
      <c r="V354" s="221">
        <f>ROUND(E354*U354,2)</f>
        <v>0</v>
      </c>
      <c r="W354" s="221"/>
      <c r="X354" s="221" t="s">
        <v>432</v>
      </c>
      <c r="Y354" s="212"/>
      <c r="Z354" s="212"/>
      <c r="AA354" s="212"/>
      <c r="AB354" s="212"/>
      <c r="AC354" s="212"/>
      <c r="AD354" s="212"/>
      <c r="AE354" s="212"/>
      <c r="AF354" s="212"/>
      <c r="AG354" s="212" t="s">
        <v>433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9"/>
      <c r="B355" s="220"/>
      <c r="C355" s="247"/>
      <c r="D355" s="241"/>
      <c r="E355" s="241"/>
      <c r="F355" s="241"/>
      <c r="G355" s="241"/>
      <c r="H355" s="221"/>
      <c r="I355" s="221"/>
      <c r="J355" s="221"/>
      <c r="K355" s="221"/>
      <c r="L355" s="221"/>
      <c r="M355" s="221"/>
      <c r="N355" s="221"/>
      <c r="O355" s="221"/>
      <c r="P355" s="221"/>
      <c r="Q355" s="221"/>
      <c r="R355" s="221"/>
      <c r="S355" s="221"/>
      <c r="T355" s="221"/>
      <c r="U355" s="221"/>
      <c r="V355" s="221"/>
      <c r="W355" s="221"/>
      <c r="X355" s="221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136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33">
        <v>77</v>
      </c>
      <c r="B356" s="234" t="s">
        <v>434</v>
      </c>
      <c r="C356" s="244" t="s">
        <v>435</v>
      </c>
      <c r="D356" s="235" t="s">
        <v>431</v>
      </c>
      <c r="E356" s="236">
        <v>1</v>
      </c>
      <c r="F356" s="237"/>
      <c r="G356" s="238">
        <f>ROUND(E356*F356,2)</f>
        <v>0</v>
      </c>
      <c r="H356" s="237"/>
      <c r="I356" s="238">
        <f>ROUND(E356*H356,2)</f>
        <v>0</v>
      </c>
      <c r="J356" s="237"/>
      <c r="K356" s="238">
        <f>ROUND(E356*J356,2)</f>
        <v>0</v>
      </c>
      <c r="L356" s="238">
        <v>21</v>
      </c>
      <c r="M356" s="238">
        <f>G356*(1+L356/100)</f>
        <v>0</v>
      </c>
      <c r="N356" s="238">
        <v>0</v>
      </c>
      <c r="O356" s="238">
        <f>ROUND(E356*N356,2)</f>
        <v>0</v>
      </c>
      <c r="P356" s="238">
        <v>0</v>
      </c>
      <c r="Q356" s="238">
        <f>ROUND(E356*P356,2)</f>
        <v>0</v>
      </c>
      <c r="R356" s="238"/>
      <c r="S356" s="238" t="s">
        <v>130</v>
      </c>
      <c r="T356" s="239" t="s">
        <v>131</v>
      </c>
      <c r="U356" s="221">
        <v>0</v>
      </c>
      <c r="V356" s="221">
        <f>ROUND(E356*U356,2)</f>
        <v>0</v>
      </c>
      <c r="W356" s="221"/>
      <c r="X356" s="221" t="s">
        <v>432</v>
      </c>
      <c r="Y356" s="212"/>
      <c r="Z356" s="212"/>
      <c r="AA356" s="212"/>
      <c r="AB356" s="212"/>
      <c r="AC356" s="212"/>
      <c r="AD356" s="212"/>
      <c r="AE356" s="212"/>
      <c r="AF356" s="212"/>
      <c r="AG356" s="212" t="s">
        <v>433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9"/>
      <c r="B357" s="220"/>
      <c r="C357" s="245" t="s">
        <v>436</v>
      </c>
      <c r="D357" s="222"/>
      <c r="E357" s="223">
        <v>1</v>
      </c>
      <c r="F357" s="221"/>
      <c r="G357" s="221"/>
      <c r="H357" s="221"/>
      <c r="I357" s="221"/>
      <c r="J357" s="221"/>
      <c r="K357" s="221"/>
      <c r="L357" s="221"/>
      <c r="M357" s="221"/>
      <c r="N357" s="221"/>
      <c r="O357" s="221"/>
      <c r="P357" s="221"/>
      <c r="Q357" s="221"/>
      <c r="R357" s="221"/>
      <c r="S357" s="221"/>
      <c r="T357" s="221"/>
      <c r="U357" s="221"/>
      <c r="V357" s="221"/>
      <c r="W357" s="221"/>
      <c r="X357" s="221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135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45" t="s">
        <v>437</v>
      </c>
      <c r="D358" s="222"/>
      <c r="E358" s="223"/>
      <c r="F358" s="221"/>
      <c r="G358" s="221"/>
      <c r="H358" s="221"/>
      <c r="I358" s="221"/>
      <c r="J358" s="221"/>
      <c r="K358" s="221"/>
      <c r="L358" s="221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1"/>
      <c r="X358" s="221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135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19"/>
      <c r="B359" s="220"/>
      <c r="C359" s="246"/>
      <c r="D359" s="240"/>
      <c r="E359" s="240"/>
      <c r="F359" s="240"/>
      <c r="G359" s="240"/>
      <c r="H359" s="221"/>
      <c r="I359" s="221"/>
      <c r="J359" s="221"/>
      <c r="K359" s="221"/>
      <c r="L359" s="221"/>
      <c r="M359" s="221"/>
      <c r="N359" s="221"/>
      <c r="O359" s="221"/>
      <c r="P359" s="221"/>
      <c r="Q359" s="221"/>
      <c r="R359" s="221"/>
      <c r="S359" s="221"/>
      <c r="T359" s="221"/>
      <c r="U359" s="221"/>
      <c r="V359" s="221"/>
      <c r="W359" s="221"/>
      <c r="X359" s="221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136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33">
        <v>78</v>
      </c>
      <c r="B360" s="234" t="s">
        <v>438</v>
      </c>
      <c r="C360" s="244" t="s">
        <v>439</v>
      </c>
      <c r="D360" s="235" t="s">
        <v>431</v>
      </c>
      <c r="E360" s="236">
        <v>1</v>
      </c>
      <c r="F360" s="237"/>
      <c r="G360" s="238">
        <f>ROUND(E360*F360,2)</f>
        <v>0</v>
      </c>
      <c r="H360" s="237"/>
      <c r="I360" s="238">
        <f>ROUND(E360*H360,2)</f>
        <v>0</v>
      </c>
      <c r="J360" s="237"/>
      <c r="K360" s="238">
        <f>ROUND(E360*J360,2)</f>
        <v>0</v>
      </c>
      <c r="L360" s="238">
        <v>21</v>
      </c>
      <c r="M360" s="238">
        <f>G360*(1+L360/100)</f>
        <v>0</v>
      </c>
      <c r="N360" s="238">
        <v>0</v>
      </c>
      <c r="O360" s="238">
        <f>ROUND(E360*N360,2)</f>
        <v>0</v>
      </c>
      <c r="P360" s="238">
        <v>0</v>
      </c>
      <c r="Q360" s="238">
        <f>ROUND(E360*P360,2)</f>
        <v>0</v>
      </c>
      <c r="R360" s="238"/>
      <c r="S360" s="238" t="s">
        <v>130</v>
      </c>
      <c r="T360" s="239" t="s">
        <v>131</v>
      </c>
      <c r="U360" s="221">
        <v>0</v>
      </c>
      <c r="V360" s="221">
        <f>ROUND(E360*U360,2)</f>
        <v>0</v>
      </c>
      <c r="W360" s="221"/>
      <c r="X360" s="221" t="s">
        <v>432</v>
      </c>
      <c r="Y360" s="212"/>
      <c r="Z360" s="212"/>
      <c r="AA360" s="212"/>
      <c r="AB360" s="212"/>
      <c r="AC360" s="212"/>
      <c r="AD360" s="212"/>
      <c r="AE360" s="212"/>
      <c r="AF360" s="212"/>
      <c r="AG360" s="212" t="s">
        <v>433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9"/>
      <c r="B361" s="220"/>
      <c r="C361" s="247"/>
      <c r="D361" s="241"/>
      <c r="E361" s="241"/>
      <c r="F361" s="241"/>
      <c r="G361" s="241"/>
      <c r="H361" s="221"/>
      <c r="I361" s="221"/>
      <c r="J361" s="221"/>
      <c r="K361" s="221"/>
      <c r="L361" s="221"/>
      <c r="M361" s="221"/>
      <c r="N361" s="221"/>
      <c r="O361" s="221"/>
      <c r="P361" s="221"/>
      <c r="Q361" s="221"/>
      <c r="R361" s="221"/>
      <c r="S361" s="221"/>
      <c r="T361" s="221"/>
      <c r="U361" s="221"/>
      <c r="V361" s="221"/>
      <c r="W361" s="221"/>
      <c r="X361" s="221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136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x14ac:dyDescent="0.2">
      <c r="A362" s="3"/>
      <c r="B362" s="4"/>
      <c r="C362" s="249"/>
      <c r="D362" s="6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AE362">
        <v>15</v>
      </c>
      <c r="AF362">
        <v>21</v>
      </c>
      <c r="AG362" t="s">
        <v>112</v>
      </c>
    </row>
    <row r="363" spans="1:60" x14ac:dyDescent="0.2">
      <c r="A363" s="215"/>
      <c r="B363" s="216" t="s">
        <v>29</v>
      </c>
      <c r="C363" s="250"/>
      <c r="D363" s="217"/>
      <c r="E363" s="218"/>
      <c r="F363" s="218"/>
      <c r="G363" s="242">
        <f>G8+G84+G88+G104+G119+G128+G132+G135+G172+G175+G265+G274+G280+G305+G316+G320+G335+G338+G353</f>
        <v>0</v>
      </c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AE363">
        <f>SUMIF(L7:L361,AE362,G7:G361)</f>
        <v>0</v>
      </c>
      <c r="AF363">
        <f>SUMIF(L7:L361,AF362,G7:G361)</f>
        <v>0</v>
      </c>
      <c r="AG363" t="s">
        <v>440</v>
      </c>
    </row>
    <row r="364" spans="1:60" x14ac:dyDescent="0.2">
      <c r="C364" s="251"/>
      <c r="D364" s="10"/>
      <c r="AG364" t="s">
        <v>441</v>
      </c>
    </row>
    <row r="365" spans="1:60" x14ac:dyDescent="0.2">
      <c r="D365" s="10"/>
    </row>
    <row r="366" spans="1:60" x14ac:dyDescent="0.2">
      <c r="D366" s="10"/>
    </row>
    <row r="367" spans="1:60" x14ac:dyDescent="0.2">
      <c r="D367" s="10"/>
    </row>
    <row r="368" spans="1:60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18B" sheet="1"/>
  <mergeCells count="82">
    <mergeCell ref="C352:G352"/>
    <mergeCell ref="C355:G355"/>
    <mergeCell ref="C359:G359"/>
    <mergeCell ref="C361:G361"/>
    <mergeCell ref="C340:G340"/>
    <mergeCell ref="C342:G342"/>
    <mergeCell ref="C344:G344"/>
    <mergeCell ref="C346:G346"/>
    <mergeCell ref="C348:G348"/>
    <mergeCell ref="C350:G350"/>
    <mergeCell ref="C315:G315"/>
    <mergeCell ref="C319:G319"/>
    <mergeCell ref="C330:G330"/>
    <mergeCell ref="C332:G332"/>
    <mergeCell ref="C334:G334"/>
    <mergeCell ref="C337:G337"/>
    <mergeCell ref="C302:G302"/>
    <mergeCell ref="C304:G304"/>
    <mergeCell ref="C307:G307"/>
    <mergeCell ref="C309:G309"/>
    <mergeCell ref="C311:G311"/>
    <mergeCell ref="C313:G313"/>
    <mergeCell ref="C290:G290"/>
    <mergeCell ref="C292:G292"/>
    <mergeCell ref="C294:G294"/>
    <mergeCell ref="C296:G296"/>
    <mergeCell ref="C298:G298"/>
    <mergeCell ref="C300:G300"/>
    <mergeCell ref="C276:G276"/>
    <mergeCell ref="C279:G279"/>
    <mergeCell ref="C282:G282"/>
    <mergeCell ref="C284:G284"/>
    <mergeCell ref="C286:G286"/>
    <mergeCell ref="C288:G288"/>
    <mergeCell ref="C258:G258"/>
    <mergeCell ref="C262:G262"/>
    <mergeCell ref="C264:G264"/>
    <mergeCell ref="C268:G268"/>
    <mergeCell ref="C271:G271"/>
    <mergeCell ref="C273:G273"/>
    <mergeCell ref="C171:G171"/>
    <mergeCell ref="C174:G174"/>
    <mergeCell ref="C217:G217"/>
    <mergeCell ref="C219:G219"/>
    <mergeCell ref="C221:G221"/>
    <mergeCell ref="C255:G255"/>
    <mergeCell ref="C150:G150"/>
    <mergeCell ref="C153:G153"/>
    <mergeCell ref="C155:G155"/>
    <mergeCell ref="C159:G159"/>
    <mergeCell ref="C162:G162"/>
    <mergeCell ref="C167:G167"/>
    <mergeCell ref="C125:G125"/>
    <mergeCell ref="C127:G127"/>
    <mergeCell ref="C131:G131"/>
    <mergeCell ref="C134:G134"/>
    <mergeCell ref="C138:G138"/>
    <mergeCell ref="C142:G142"/>
    <mergeCell ref="C107:G107"/>
    <mergeCell ref="C110:G110"/>
    <mergeCell ref="C112:G112"/>
    <mergeCell ref="C115:G115"/>
    <mergeCell ref="C118:G118"/>
    <mergeCell ref="C123:G123"/>
    <mergeCell ref="C91:G91"/>
    <mergeCell ref="C93:G93"/>
    <mergeCell ref="C95:G95"/>
    <mergeCell ref="C97:G97"/>
    <mergeCell ref="C99:G99"/>
    <mergeCell ref="C103:G103"/>
    <mergeCell ref="C20:G20"/>
    <mergeCell ref="C26:G26"/>
    <mergeCell ref="C77:G77"/>
    <mergeCell ref="C80:G80"/>
    <mergeCell ref="C83:G83"/>
    <mergeCell ref="C87:G87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Marečková Anna</dc:creator>
  <cp:lastModifiedBy>Marečková Anna</cp:lastModifiedBy>
  <cp:lastPrinted>2019-03-19T12:27:02Z</cp:lastPrinted>
  <dcterms:created xsi:type="dcterms:W3CDTF">2009-04-08T07:15:50Z</dcterms:created>
  <dcterms:modified xsi:type="dcterms:W3CDTF">2020-10-01T07:51:33Z</dcterms:modified>
</cp:coreProperties>
</file>